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15" windowWidth="15180" windowHeight="10140" activeTab="0"/>
  </bookViews>
  <sheets>
    <sheet name="Венера Палас" sheetId="1" r:id="rId1"/>
  </sheets>
  <definedNames/>
  <calcPr fullCalcOnLoad="1"/>
</workbook>
</file>

<file path=xl/sharedStrings.xml><?xml version="1.0" encoding="utf-8"?>
<sst xmlns="http://schemas.openxmlformats.org/spreadsheetml/2006/main" count="85" uniqueCount="56">
  <si>
    <t>Этаж</t>
  </si>
  <si>
    <t>Квартира №</t>
  </si>
  <si>
    <t>Чистая площадь</t>
  </si>
  <si>
    <t>Общие части</t>
  </si>
  <si>
    <t>Общая площадь</t>
  </si>
  <si>
    <t>Цена кв.м в евро</t>
  </si>
  <si>
    <t>Второй этаж</t>
  </si>
  <si>
    <t>Третий этаж</t>
  </si>
  <si>
    <t>Тип</t>
  </si>
  <si>
    <t>студио</t>
  </si>
  <si>
    <t>Kоличество спален</t>
  </si>
  <si>
    <t>Статус</t>
  </si>
  <si>
    <t>В13</t>
  </si>
  <si>
    <t>А8</t>
  </si>
  <si>
    <t>А14</t>
  </si>
  <si>
    <t xml:space="preserve">Вид </t>
  </si>
  <si>
    <t>апартамент 1 спальня</t>
  </si>
  <si>
    <t>МB2 - расположен на партерным и первом этажах</t>
  </si>
  <si>
    <t>МB3 - расположен на партерным и первом этажах</t>
  </si>
  <si>
    <t>апартамент 2 спальни</t>
  </si>
  <si>
    <t>Четвертый этаж</t>
  </si>
  <si>
    <t>В цену включена полная отделка, оборудованные санузлы с терракота и фаянс, оснащение: водонагреватель, душ, раковина, туалет и один бесплатный кондиционер - тепло и холод;</t>
  </si>
  <si>
    <t xml:space="preserve">таунхауз </t>
  </si>
  <si>
    <t>Пятый этаж</t>
  </si>
  <si>
    <t>ВЕНЕРА ПАЛАС 2 - АНАСТАСИЯ ПАЛАС</t>
  </si>
  <si>
    <t>двор бонус 18.69 м2</t>
  </si>
  <si>
    <t>двор бонус 38.06 м2</t>
  </si>
  <si>
    <t>A4</t>
  </si>
  <si>
    <t>A5</t>
  </si>
  <si>
    <t>A11</t>
  </si>
  <si>
    <t>апартамент 3 спальни</t>
  </si>
  <si>
    <t>тераса бонус 94.24 м2</t>
  </si>
  <si>
    <t>тераса бонус 11.11 м2</t>
  </si>
  <si>
    <t>Пентхауз МА3 -расположен на четвертом и пятом этажах</t>
  </si>
  <si>
    <t xml:space="preserve"> ВИП Пентхауз МА4 - расположен на пятом и шестом этажах - частный лифт!!!</t>
  </si>
  <si>
    <t>Подземные парковочные места</t>
  </si>
  <si>
    <t>Парковочное место</t>
  </si>
  <si>
    <t>внутренняя территория комплекса</t>
  </si>
  <si>
    <t>сосны и внутренний сад</t>
  </si>
  <si>
    <t xml:space="preserve"> Первый этаж</t>
  </si>
  <si>
    <t>внутренняя территория комплекса, сосны и внутренний сад</t>
  </si>
  <si>
    <t>апартамент с 1 спальней</t>
  </si>
  <si>
    <t>А21</t>
  </si>
  <si>
    <t>Общая стоимость План А - цена в долларах</t>
  </si>
  <si>
    <t>Общая стоимость План В - 5% скидка -  цена в долларах</t>
  </si>
  <si>
    <t>B16</t>
  </si>
  <si>
    <t>забронирован</t>
  </si>
  <si>
    <t xml:space="preserve">  </t>
  </si>
  <si>
    <t>Общая стоимость  - цена в eвро</t>
  </si>
  <si>
    <t>Общая стоимость План В - 5% скидка -  цена в eвро</t>
  </si>
  <si>
    <t>A6 - АКЦИЯ!</t>
  </si>
  <si>
    <t>B5 - АКЦИЯ!</t>
  </si>
  <si>
    <r>
      <rPr>
        <b/>
        <u val="single"/>
        <sz val="13"/>
        <rFont val="Bookman Old Style"/>
        <family val="1"/>
      </rPr>
      <t>План А:  2000 евро бронь</t>
    </r>
    <r>
      <rPr>
        <b/>
        <sz val="13"/>
        <rFont val="Bookman Old Style"/>
        <family val="1"/>
      </rPr>
      <t xml:space="preserve">
35% при подписании предварительного договора
65% по индивидуальной договоренности до конца 2015 г.
</t>
    </r>
    <r>
      <rPr>
        <b/>
        <u val="single"/>
        <sz val="13"/>
        <rFont val="Bookman Old Style"/>
        <family val="1"/>
      </rPr>
      <t>План Б /5% СКИДКА!!!/: 2000 евро бронь</t>
    </r>
    <r>
      <rPr>
        <b/>
        <sz val="13"/>
        <rFont val="Bookman Old Style"/>
        <family val="1"/>
      </rPr>
      <t xml:space="preserve">
90% при подписании предварительного договора
10% при нотариальном оформлении</t>
    </r>
  </si>
  <si>
    <t>двор бонус 7.37 м2</t>
  </si>
  <si>
    <t>А13</t>
  </si>
  <si>
    <t>В1 - АКЦИЯ!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</si>
</sst>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&quot;лв&quot;_-;\-* #,##0.00\ &quot;лв&quot;_-;_-* &quot;-&quot;??\ &quot;лв&quot;_-;_-@_-"/>
    <numFmt numFmtId="181" formatCode="[$€-2]\ #,##0"/>
    <numFmt numFmtId="182" formatCode="0.0"/>
    <numFmt numFmtId="183" formatCode="[$€-2]\ #,##0;[Red][$€-2]\ #,##0"/>
    <numFmt numFmtId="184" formatCode="[$€-2]\ #,##0.00;[Red][$€-2]\ #,##0.00"/>
    <numFmt numFmtId="185" formatCode="[$€-2]\ #,##0;[Red]\-[$€-2]\ #,##0"/>
    <numFmt numFmtId="186" formatCode="[$€-2]\ #,##0.00"/>
    <numFmt numFmtId="187" formatCode="[$€-2]\ #,##0.0000"/>
    <numFmt numFmtId="188" formatCode="[$$-409]#,##0;[Red][$$-409]#,##0"/>
    <numFmt numFmtId="189" formatCode="#,##0.00\ &quot;лв.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ook Antiqua"/>
      <family val="1"/>
    </font>
    <font>
      <sz val="10"/>
      <name val="Century Schoolbook"/>
      <family val="1"/>
    </font>
    <font>
      <sz val="12"/>
      <name val="Century Schoolbook"/>
      <family val="1"/>
    </font>
    <font>
      <sz val="12"/>
      <name val="Book Antiqua"/>
      <family val="1"/>
    </font>
    <font>
      <b/>
      <sz val="13"/>
      <name val="Bookman Old Style"/>
      <family val="1"/>
    </font>
    <font>
      <b/>
      <u val="single"/>
      <sz val="13"/>
      <name val="Bookman Old Style"/>
      <family val="1"/>
    </font>
    <font>
      <sz val="12"/>
      <name val="Bookman Old Style"/>
      <family val="1"/>
    </font>
    <font>
      <b/>
      <u val="single"/>
      <sz val="2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trike/>
      <sz val="12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13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13" borderId="11" xfId="0" applyFont="1" applyFill="1" applyBorder="1" applyAlignment="1">
      <alignment/>
    </xf>
    <xf numFmtId="0" fontId="11" fillId="13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9" fillId="13" borderId="13" xfId="0" applyNumberFormat="1" applyFont="1" applyFill="1" applyBorder="1" applyAlignment="1">
      <alignment horizontal="center"/>
    </xf>
    <xf numFmtId="181" fontId="9" fillId="13" borderId="14" xfId="0" applyNumberFormat="1" applyFont="1" applyFill="1" applyBorder="1" applyAlignment="1">
      <alignment horizontal="center"/>
    </xf>
    <xf numFmtId="188" fontId="9" fillId="13" borderId="15" xfId="0" applyNumberFormat="1" applyFont="1" applyFill="1" applyBorder="1" applyAlignment="1">
      <alignment horizontal="center"/>
    </xf>
    <xf numFmtId="181" fontId="9" fillId="13" borderId="13" xfId="0" applyNumberFormat="1" applyFont="1" applyFill="1" applyBorder="1" applyAlignment="1">
      <alignment horizontal="center"/>
    </xf>
    <xf numFmtId="181" fontId="9" fillId="13" borderId="16" xfId="0" applyNumberFormat="1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 wrapText="1"/>
    </xf>
    <xf numFmtId="0" fontId="9" fillId="13" borderId="17" xfId="0" applyFont="1" applyFill="1" applyBorder="1" applyAlignment="1">
      <alignment horizontal="center"/>
    </xf>
    <xf numFmtId="2" fontId="9" fillId="13" borderId="17" xfId="0" applyNumberFormat="1" applyFont="1" applyFill="1" applyBorder="1" applyAlignment="1">
      <alignment horizontal="center"/>
    </xf>
    <xf numFmtId="183" fontId="9" fillId="13" borderId="17" xfId="0" applyNumberFormat="1" applyFont="1" applyFill="1" applyBorder="1" applyAlignment="1">
      <alignment horizontal="center"/>
    </xf>
    <xf numFmtId="181" fontId="12" fillId="13" borderId="17" xfId="0" applyNumberFormat="1" applyFont="1" applyFill="1" applyBorder="1" applyAlignment="1">
      <alignment horizontal="center"/>
    </xf>
    <xf numFmtId="181" fontId="9" fillId="13" borderId="17" xfId="0" applyNumberFormat="1" applyFont="1" applyFill="1" applyBorder="1" applyAlignment="1">
      <alignment horizontal="center"/>
    </xf>
    <xf numFmtId="188" fontId="9" fillId="13" borderId="18" xfId="0" applyNumberFormat="1" applyFont="1" applyFill="1" applyBorder="1" applyAlignment="1">
      <alignment horizontal="center"/>
    </xf>
    <xf numFmtId="0" fontId="12" fillId="13" borderId="19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 wrapText="1"/>
    </xf>
    <xf numFmtId="2" fontId="9" fillId="13" borderId="20" xfId="0" applyNumberFormat="1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183" fontId="9" fillId="13" borderId="20" xfId="0" applyNumberFormat="1" applyFont="1" applyFill="1" applyBorder="1" applyAlignment="1">
      <alignment horizontal="center"/>
    </xf>
    <xf numFmtId="181" fontId="12" fillId="13" borderId="20" xfId="0" applyNumberFormat="1" applyFont="1" applyFill="1" applyBorder="1" applyAlignment="1">
      <alignment horizontal="center"/>
    </xf>
    <xf numFmtId="181" fontId="9" fillId="13" borderId="20" xfId="0" applyNumberFormat="1" applyFont="1" applyFill="1" applyBorder="1" applyAlignment="1">
      <alignment horizontal="center"/>
    </xf>
    <xf numFmtId="188" fontId="9" fillId="13" borderId="20" xfId="0" applyNumberFormat="1" applyFont="1" applyFill="1" applyBorder="1" applyAlignment="1">
      <alignment horizontal="center"/>
    </xf>
    <xf numFmtId="0" fontId="12" fillId="13" borderId="21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 wrapText="1"/>
    </xf>
    <xf numFmtId="2" fontId="9" fillId="13" borderId="16" xfId="0" applyNumberFormat="1" applyFont="1" applyFill="1" applyBorder="1" applyAlignment="1">
      <alignment horizontal="center"/>
    </xf>
    <xf numFmtId="181" fontId="12" fillId="13" borderId="16" xfId="0" applyNumberFormat="1" applyFont="1" applyFill="1" applyBorder="1" applyAlignment="1">
      <alignment horizontal="center"/>
    </xf>
    <xf numFmtId="181" fontId="9" fillId="13" borderId="15" xfId="0" applyNumberFormat="1" applyFont="1" applyFill="1" applyBorder="1" applyAlignment="1">
      <alignment horizontal="center"/>
    </xf>
    <xf numFmtId="0" fontId="12" fillId="13" borderId="22" xfId="0" applyFont="1" applyFill="1" applyBorder="1" applyAlignment="1">
      <alignment horizontal="center"/>
    </xf>
    <xf numFmtId="0" fontId="12" fillId="13" borderId="16" xfId="0" applyFont="1" applyFill="1" applyBorder="1" applyAlignment="1">
      <alignment horizontal="center"/>
    </xf>
    <xf numFmtId="181" fontId="13" fillId="13" borderId="16" xfId="0" applyNumberFormat="1" applyFont="1" applyFill="1" applyBorder="1" applyAlignment="1">
      <alignment horizontal="center"/>
    </xf>
    <xf numFmtId="183" fontId="12" fillId="13" borderId="16" xfId="0" applyNumberFormat="1" applyFont="1" applyFill="1" applyBorder="1" applyAlignment="1">
      <alignment horizontal="center"/>
    </xf>
    <xf numFmtId="0" fontId="9" fillId="13" borderId="23" xfId="0" applyFont="1" applyFill="1" applyBorder="1" applyAlignment="1">
      <alignment horizontal="center"/>
    </xf>
    <xf numFmtId="188" fontId="9" fillId="13" borderId="16" xfId="0" applyNumberFormat="1" applyFont="1" applyFill="1" applyBorder="1" applyAlignment="1">
      <alignment horizontal="center"/>
    </xf>
    <xf numFmtId="0" fontId="12" fillId="13" borderId="24" xfId="0" applyFont="1" applyFill="1" applyBorder="1" applyAlignment="1">
      <alignment horizontal="center"/>
    </xf>
    <xf numFmtId="181" fontId="13" fillId="13" borderId="18" xfId="0" applyNumberFormat="1" applyFont="1" applyFill="1" applyBorder="1" applyAlignment="1">
      <alignment horizontal="center"/>
    </xf>
    <xf numFmtId="181" fontId="9" fillId="13" borderId="18" xfId="0" applyNumberFormat="1" applyFont="1" applyFill="1" applyBorder="1" applyAlignment="1">
      <alignment horizontal="center"/>
    </xf>
    <xf numFmtId="183" fontId="12" fillId="13" borderId="18" xfId="0" applyNumberFormat="1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wrapText="1"/>
    </xf>
    <xf numFmtId="2" fontId="9" fillId="34" borderId="16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181" fontId="12" fillId="34" borderId="16" xfId="0" applyNumberFormat="1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 wrapText="1"/>
    </xf>
    <xf numFmtId="181" fontId="12" fillId="13" borderId="13" xfId="0" applyNumberFormat="1" applyFont="1" applyFill="1" applyBorder="1" applyAlignment="1">
      <alignment horizontal="center"/>
    </xf>
    <xf numFmtId="188" fontId="9" fillId="13" borderId="14" xfId="0" applyNumberFormat="1" applyFont="1" applyFill="1" applyBorder="1" applyAlignment="1">
      <alignment horizontal="center"/>
    </xf>
    <xf numFmtId="0" fontId="7" fillId="33" borderId="0" xfId="0" applyFont="1" applyFill="1" applyAlignment="1">
      <alignment wrapText="1"/>
    </xf>
    <xf numFmtId="0" fontId="12" fillId="33" borderId="0" xfId="0" applyFont="1" applyFill="1" applyAlignment="1">
      <alignment wrapText="1"/>
    </xf>
    <xf numFmtId="182" fontId="12" fillId="33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82" fontId="11" fillId="0" borderId="0" xfId="0" applyNumberFormat="1" applyFont="1" applyFill="1" applyAlignment="1">
      <alignment wrapText="1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82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2" fontId="7" fillId="33" borderId="0" xfId="0" applyNumberFormat="1" applyFont="1" applyFill="1" applyBorder="1" applyAlignment="1" applyProtection="1">
      <alignment horizontal="left" vertical="top" wrapText="1"/>
      <protection/>
    </xf>
    <xf numFmtId="0" fontId="12" fillId="13" borderId="25" xfId="33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/>
    </xf>
    <xf numFmtId="183" fontId="9" fillId="13" borderId="16" xfId="0" applyNumberFormat="1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0" fontId="9" fillId="13" borderId="15" xfId="0" applyFont="1" applyFill="1" applyBorder="1" applyAlignment="1">
      <alignment/>
    </xf>
    <xf numFmtId="2" fontId="9" fillId="13" borderId="15" xfId="0" applyNumberFormat="1" applyFont="1" applyFill="1" applyBorder="1" applyAlignment="1">
      <alignment horizontal="center"/>
    </xf>
    <xf numFmtId="1" fontId="12" fillId="13" borderId="25" xfId="33" applyNumberFormat="1" applyFont="1" applyFill="1" applyBorder="1" applyAlignment="1">
      <alignment horizontal="center" vertical="center" wrapText="1"/>
    </xf>
    <xf numFmtId="1" fontId="12" fillId="13" borderId="26" xfId="33" applyNumberFormat="1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/>
    </xf>
    <xf numFmtId="0" fontId="12" fillId="13" borderId="27" xfId="33" applyFont="1" applyFill="1" applyBorder="1" applyAlignment="1">
      <alignment horizontal="center" vertical="center" wrapText="1"/>
    </xf>
    <xf numFmtId="1" fontId="12" fillId="13" borderId="28" xfId="33" applyNumberFormat="1" applyFont="1" applyFill="1" applyBorder="1" applyAlignment="1">
      <alignment horizontal="center" vertical="center" wrapText="1"/>
    </xf>
    <xf numFmtId="1" fontId="12" fillId="13" borderId="27" xfId="33" applyNumberFormat="1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/>
    </xf>
    <xf numFmtId="0" fontId="12" fillId="13" borderId="29" xfId="0" applyFont="1" applyFill="1" applyBorder="1" applyAlignment="1">
      <alignment horizontal="center"/>
    </xf>
    <xf numFmtId="0" fontId="9" fillId="13" borderId="30" xfId="0" applyFont="1" applyFill="1" applyBorder="1" applyAlignment="1">
      <alignment horizontal="center"/>
    </xf>
    <xf numFmtId="0" fontId="12" fillId="13" borderId="17" xfId="0" applyFont="1" applyFill="1" applyBorder="1" applyAlignment="1">
      <alignment horizontal="center"/>
    </xf>
    <xf numFmtId="0" fontId="12" fillId="13" borderId="31" xfId="0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/>
    </xf>
    <xf numFmtId="0" fontId="12" fillId="13" borderId="29" xfId="0" applyFont="1" applyFill="1" applyBorder="1" applyAlignment="1">
      <alignment horizontal="center" vertical="center"/>
    </xf>
    <xf numFmtId="0" fontId="12" fillId="13" borderId="16" xfId="0" applyFont="1" applyFill="1" applyBorder="1" applyAlignment="1">
      <alignment/>
    </xf>
    <xf numFmtId="0" fontId="9" fillId="13" borderId="22" xfId="0" applyFont="1" applyFill="1" applyBorder="1" applyAlignment="1">
      <alignment/>
    </xf>
    <xf numFmtId="0" fontId="9" fillId="13" borderId="17" xfId="0" applyFont="1" applyFill="1" applyBorder="1" applyAlignment="1">
      <alignment/>
    </xf>
    <xf numFmtId="0" fontId="9" fillId="13" borderId="19" xfId="0" applyFont="1" applyFill="1" applyBorder="1" applyAlignment="1">
      <alignment/>
    </xf>
    <xf numFmtId="0" fontId="12" fillId="13" borderId="25" xfId="0" applyFont="1" applyFill="1" applyBorder="1" applyAlignment="1">
      <alignment horizontal="center"/>
    </xf>
    <xf numFmtId="0" fontId="9" fillId="13" borderId="32" xfId="0" applyFont="1" applyFill="1" applyBorder="1" applyAlignment="1">
      <alignment horizontal="center"/>
    </xf>
    <xf numFmtId="0" fontId="9" fillId="13" borderId="28" xfId="0" applyFont="1" applyFill="1" applyBorder="1" applyAlignment="1">
      <alignment horizontal="center"/>
    </xf>
    <xf numFmtId="0" fontId="12" fillId="13" borderId="18" xfId="0" applyFont="1" applyFill="1" applyBorder="1" applyAlignment="1">
      <alignment horizontal="center"/>
    </xf>
    <xf numFmtId="181" fontId="12" fillId="13" borderId="15" xfId="0" applyNumberFormat="1" applyFont="1" applyFill="1" applyBorder="1" applyAlignment="1">
      <alignment horizontal="center"/>
    </xf>
    <xf numFmtId="0" fontId="12" fillId="13" borderId="15" xfId="0" applyFont="1" applyFill="1" applyBorder="1" applyAlignment="1">
      <alignment horizontal="center"/>
    </xf>
    <xf numFmtId="0" fontId="9" fillId="13" borderId="33" xfId="0" applyFont="1" applyFill="1" applyBorder="1" applyAlignment="1">
      <alignment/>
    </xf>
    <xf numFmtId="0" fontId="12" fillId="13" borderId="34" xfId="0" applyFont="1" applyFill="1" applyBorder="1" applyAlignment="1">
      <alignment horizontal="center"/>
    </xf>
    <xf numFmtId="0" fontId="9" fillId="13" borderId="35" xfId="0" applyFont="1" applyFill="1" applyBorder="1" applyAlignment="1">
      <alignment/>
    </xf>
    <xf numFmtId="188" fontId="12" fillId="13" borderId="20" xfId="0" applyNumberFormat="1" applyFont="1" applyFill="1" applyBorder="1" applyAlignment="1">
      <alignment horizontal="center"/>
    </xf>
    <xf numFmtId="0" fontId="12" fillId="13" borderId="21" xfId="0" applyFont="1" applyFill="1" applyBorder="1" applyAlignment="1">
      <alignment/>
    </xf>
    <xf numFmtId="0" fontId="9" fillId="13" borderId="0" xfId="0" applyFont="1" applyFill="1" applyBorder="1" applyAlignment="1">
      <alignment/>
    </xf>
    <xf numFmtId="188" fontId="12" fillId="13" borderId="15" xfId="0" applyNumberFormat="1" applyFont="1" applyFill="1" applyBorder="1" applyAlignment="1">
      <alignment horizontal="center"/>
    </xf>
    <xf numFmtId="0" fontId="12" fillId="13" borderId="22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181" fontId="12" fillId="34" borderId="15" xfId="0" applyNumberFormat="1" applyFont="1" applyFill="1" applyBorder="1" applyAlignment="1">
      <alignment horizontal="center"/>
    </xf>
    <xf numFmtId="188" fontId="12" fillId="34" borderId="15" xfId="0" applyNumberFormat="1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4" borderId="22" xfId="0" applyFont="1" applyFill="1" applyBorder="1" applyAlignment="1">
      <alignment/>
    </xf>
    <xf numFmtId="0" fontId="9" fillId="13" borderId="27" xfId="0" applyFont="1" applyFill="1" applyBorder="1" applyAlignment="1">
      <alignment/>
    </xf>
    <xf numFmtId="181" fontId="12" fillId="13" borderId="18" xfId="0" applyNumberFormat="1" applyFont="1" applyFill="1" applyBorder="1" applyAlignment="1">
      <alignment horizontal="center"/>
    </xf>
    <xf numFmtId="188" fontId="12" fillId="13" borderId="18" xfId="0" applyNumberFormat="1" applyFont="1" applyFill="1" applyBorder="1" applyAlignment="1">
      <alignment horizontal="center"/>
    </xf>
    <xf numFmtId="0" fontId="12" fillId="13" borderId="17" xfId="0" applyFont="1" applyFill="1" applyBorder="1" applyAlignment="1">
      <alignment/>
    </xf>
    <xf numFmtId="0" fontId="12" fillId="13" borderId="19" xfId="0" applyFont="1" applyFill="1" applyBorder="1" applyAlignment="1">
      <alignment/>
    </xf>
    <xf numFmtId="0" fontId="9" fillId="13" borderId="36" xfId="0" applyFont="1" applyFill="1" applyBorder="1" applyAlignment="1">
      <alignment horizontal="center" wrapText="1"/>
    </xf>
    <xf numFmtId="0" fontId="9" fillId="13" borderId="37" xfId="0" applyFont="1" applyFill="1" applyBorder="1" applyAlignment="1">
      <alignment horizontal="center" wrapText="1"/>
    </xf>
    <xf numFmtId="2" fontId="9" fillId="13" borderId="37" xfId="0" applyNumberFormat="1" applyFont="1" applyFill="1" applyBorder="1" applyAlignment="1">
      <alignment horizontal="center"/>
    </xf>
    <xf numFmtId="0" fontId="9" fillId="13" borderId="37" xfId="0" applyFont="1" applyFill="1" applyBorder="1" applyAlignment="1">
      <alignment horizontal="center"/>
    </xf>
    <xf numFmtId="181" fontId="9" fillId="13" borderId="37" xfId="0" applyNumberFormat="1" applyFont="1" applyFill="1" applyBorder="1" applyAlignment="1">
      <alignment horizontal="center"/>
    </xf>
    <xf numFmtId="181" fontId="12" fillId="13" borderId="37" xfId="0" applyNumberFormat="1" applyFont="1" applyFill="1" applyBorder="1" applyAlignment="1">
      <alignment horizontal="center"/>
    </xf>
    <xf numFmtId="188" fontId="9" fillId="13" borderId="37" xfId="0" applyNumberFormat="1" applyFont="1" applyFill="1" applyBorder="1" applyAlignment="1">
      <alignment horizontal="center"/>
    </xf>
    <xf numFmtId="0" fontId="12" fillId="13" borderId="38" xfId="0" applyFont="1" applyFill="1" applyBorder="1" applyAlignment="1">
      <alignment horizontal="center"/>
    </xf>
    <xf numFmtId="0" fontId="12" fillId="13" borderId="37" xfId="0" applyFont="1" applyFill="1" applyBorder="1" applyAlignment="1">
      <alignment horizontal="center"/>
    </xf>
    <xf numFmtId="181" fontId="9" fillId="34" borderId="16" xfId="0" applyNumberFormat="1" applyFont="1" applyFill="1" applyBorder="1" applyAlignment="1">
      <alignment horizontal="center"/>
    </xf>
    <xf numFmtId="181" fontId="9" fillId="34" borderId="15" xfId="0" applyNumberFormat="1" applyFont="1" applyFill="1" applyBorder="1" applyAlignment="1">
      <alignment horizontal="center"/>
    </xf>
    <xf numFmtId="188" fontId="9" fillId="34" borderId="15" xfId="0" applyNumberFormat="1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2" fontId="12" fillId="13" borderId="25" xfId="33" applyNumberFormat="1" applyFont="1" applyFill="1" applyBorder="1" applyAlignment="1" applyProtection="1">
      <alignment horizontal="center" vertical="center" wrapText="1"/>
      <protection/>
    </xf>
    <xf numFmtId="2" fontId="12" fillId="13" borderId="28" xfId="33" applyNumberFormat="1" applyFont="1" applyFill="1" applyBorder="1" applyAlignment="1" applyProtection="1">
      <alignment horizontal="center" vertical="center" wrapText="1"/>
      <protection/>
    </xf>
    <xf numFmtId="1" fontId="12" fillId="13" borderId="25" xfId="33" applyNumberFormat="1" applyFont="1" applyFill="1" applyBorder="1" applyAlignment="1">
      <alignment horizontal="center" vertical="center" wrapText="1"/>
    </xf>
    <xf numFmtId="1" fontId="12" fillId="13" borderId="28" xfId="33" applyNumberFormat="1" applyFont="1" applyFill="1" applyBorder="1" applyAlignment="1">
      <alignment horizontal="center" vertical="center" wrapText="1"/>
    </xf>
    <xf numFmtId="180" fontId="12" fillId="13" borderId="25" xfId="41" applyFont="1" applyFill="1" applyBorder="1" applyAlignment="1">
      <alignment horizontal="center" vertical="center"/>
    </xf>
    <xf numFmtId="180" fontId="12" fillId="13" borderId="28" xfId="41" applyFont="1" applyFill="1" applyBorder="1" applyAlignment="1">
      <alignment horizontal="center" vertical="center"/>
    </xf>
    <xf numFmtId="182" fontId="12" fillId="13" borderId="25" xfId="33" applyNumberFormat="1" applyFont="1" applyFill="1" applyBorder="1" applyAlignment="1">
      <alignment horizontal="center" vertical="center" wrapText="1"/>
    </xf>
    <xf numFmtId="182" fontId="12" fillId="13" borderId="28" xfId="3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0" fillId="13" borderId="26" xfId="0" applyFont="1" applyFill="1" applyBorder="1" applyAlignment="1">
      <alignment horizontal="center"/>
    </xf>
    <xf numFmtId="0" fontId="10" fillId="13" borderId="35" xfId="0" applyFont="1" applyFill="1" applyBorder="1" applyAlignment="1">
      <alignment horizontal="center"/>
    </xf>
    <xf numFmtId="0" fontId="10" fillId="13" borderId="39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11" fillId="13" borderId="39" xfId="0" applyFont="1" applyFill="1" applyBorder="1" applyAlignment="1">
      <alignment/>
    </xf>
    <xf numFmtId="0" fontId="11" fillId="13" borderId="0" xfId="0" applyFont="1" applyFill="1" applyBorder="1" applyAlignment="1">
      <alignment/>
    </xf>
    <xf numFmtId="0" fontId="11" fillId="13" borderId="40" xfId="0" applyFont="1" applyFill="1" applyBorder="1" applyAlignment="1">
      <alignment/>
    </xf>
    <xf numFmtId="0" fontId="11" fillId="13" borderId="27" xfId="0" applyFont="1" applyFill="1" applyBorder="1" applyAlignment="1">
      <alignment/>
    </xf>
    <xf numFmtId="2" fontId="12" fillId="13" borderId="25" xfId="33" applyNumberFormat="1" applyFont="1" applyFill="1" applyBorder="1" applyAlignment="1">
      <alignment horizontal="center" vertical="center" wrapText="1"/>
    </xf>
    <xf numFmtId="2" fontId="12" fillId="13" borderId="28" xfId="33" applyNumberFormat="1" applyFont="1" applyFill="1" applyBorder="1" applyAlignment="1">
      <alignment horizontal="center" vertical="center" wrapText="1"/>
    </xf>
    <xf numFmtId="0" fontId="12" fillId="13" borderId="25" xfId="33" applyFont="1" applyFill="1" applyBorder="1" applyAlignment="1">
      <alignment horizontal="center" vertical="center" wrapText="1"/>
    </xf>
    <xf numFmtId="0" fontId="12" fillId="13" borderId="28" xfId="33" applyFont="1" applyFill="1" applyBorder="1" applyAlignment="1">
      <alignment horizontal="center" vertical="center" wrapText="1"/>
    </xf>
    <xf numFmtId="1" fontId="12" fillId="13" borderId="26" xfId="33" applyNumberFormat="1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2" fillId="13" borderId="3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13" borderId="31" xfId="0" applyFont="1" applyFill="1" applyBorder="1" applyAlignment="1">
      <alignment horizontal="center" wrapText="1"/>
    </xf>
    <xf numFmtId="0" fontId="12" fillId="13" borderId="29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80" zoomScaleNormal="80" zoomScalePageLayoutView="0" workbookViewId="0" topLeftCell="A1">
      <selection activeCell="A2" sqref="A2:Q2"/>
    </sheetView>
  </sheetViews>
  <sheetFormatPr defaultColWidth="9.140625" defaultRowHeight="12.75"/>
  <cols>
    <col min="1" max="1" width="19.421875" style="1" customWidth="1"/>
    <col min="2" max="2" width="26.421875" style="10" customWidth="1"/>
    <col min="3" max="3" width="24.57421875" style="1" customWidth="1"/>
    <col min="4" max="4" width="12.57421875" style="6" customWidth="1"/>
    <col min="5" max="5" width="10.00390625" style="4" customWidth="1"/>
    <col min="6" max="6" width="12.7109375" style="4" customWidth="1"/>
    <col min="7" max="7" width="13.57421875" style="1" hidden="1" customWidth="1"/>
    <col min="8" max="8" width="14.28125" style="1" hidden="1" customWidth="1"/>
    <col min="9" max="9" width="14.57421875" style="1" hidden="1" customWidth="1"/>
    <col min="10" max="10" width="16.421875" style="1" customWidth="1"/>
    <col min="11" max="11" width="13.7109375" style="1" hidden="1" customWidth="1"/>
    <col min="12" max="12" width="16.421875" style="1" hidden="1" customWidth="1"/>
    <col min="13" max="13" width="16.28125" style="1" customWidth="1"/>
    <col min="14" max="14" width="16.28125" style="1" hidden="1" customWidth="1"/>
    <col min="15" max="15" width="33.140625" style="1" customWidth="1"/>
    <col min="16" max="16" width="14.28125" style="1" customWidth="1"/>
    <col min="17" max="17" width="20.28125" style="1" customWidth="1"/>
    <col min="18" max="18" width="29.28125" style="1" customWidth="1"/>
    <col min="19" max="19" width="10.28125" style="1" bestFit="1" customWidth="1"/>
    <col min="20" max="20" width="0.71875" style="1" customWidth="1"/>
    <col min="21" max="16384" width="9.140625" style="1" customWidth="1"/>
  </cols>
  <sheetData>
    <row r="1" spans="1:17" ht="14.25" thickBo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20" ht="36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"/>
      <c r="S2" s="16"/>
      <c r="T2" s="16"/>
    </row>
    <row r="3" spans="1:20" ht="30.75" customHeight="1">
      <c r="A3" s="152" t="s">
        <v>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7"/>
      <c r="S3" s="16"/>
      <c r="T3" s="16"/>
    </row>
    <row r="4" spans="1:20" ht="15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7"/>
      <c r="S4" s="16"/>
      <c r="T4" s="16"/>
    </row>
    <row r="5" spans="1:20" ht="15.75" thickBot="1">
      <c r="A5" s="156" t="s">
        <v>47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8"/>
      <c r="S5" s="16"/>
      <c r="T5" s="16"/>
    </row>
    <row r="6" spans="1:22" ht="13.5" customHeight="1">
      <c r="A6" s="145" t="s">
        <v>0</v>
      </c>
      <c r="B6" s="160" t="s">
        <v>1</v>
      </c>
      <c r="C6" s="143" t="s">
        <v>8</v>
      </c>
      <c r="D6" s="147" t="s">
        <v>2</v>
      </c>
      <c r="E6" s="158" t="s">
        <v>3</v>
      </c>
      <c r="F6" s="158" t="s">
        <v>4</v>
      </c>
      <c r="G6" s="81"/>
      <c r="H6" s="143"/>
      <c r="I6" s="87"/>
      <c r="J6" s="162" t="s">
        <v>48</v>
      </c>
      <c r="K6" s="88"/>
      <c r="L6" s="87"/>
      <c r="M6" s="143" t="s">
        <v>49</v>
      </c>
      <c r="N6" s="87"/>
      <c r="O6" s="143" t="s">
        <v>15</v>
      </c>
      <c r="P6" s="143" t="s">
        <v>10</v>
      </c>
      <c r="Q6" s="141" t="s">
        <v>11</v>
      </c>
      <c r="R6" s="89"/>
      <c r="S6" s="16"/>
      <c r="T6" s="16"/>
      <c r="U6" s="7"/>
      <c r="V6" s="7"/>
    </row>
    <row r="7" spans="1:22" s="12" customFormat="1" ht="76.5" customHeight="1" thickBot="1">
      <c r="A7" s="146"/>
      <c r="B7" s="161"/>
      <c r="C7" s="144"/>
      <c r="D7" s="148"/>
      <c r="E7" s="159"/>
      <c r="F7" s="159"/>
      <c r="G7" s="90" t="s">
        <v>5</v>
      </c>
      <c r="H7" s="144"/>
      <c r="I7" s="91"/>
      <c r="J7" s="163"/>
      <c r="K7" s="92"/>
      <c r="L7" s="91" t="s">
        <v>43</v>
      </c>
      <c r="M7" s="144"/>
      <c r="N7" s="91" t="s">
        <v>44</v>
      </c>
      <c r="O7" s="144"/>
      <c r="P7" s="144"/>
      <c r="Q7" s="142"/>
      <c r="R7" s="93"/>
      <c r="S7" s="19"/>
      <c r="T7" s="19"/>
      <c r="U7" s="8"/>
      <c r="V7" s="8"/>
    </row>
    <row r="8" spans="1:22" s="12" customFormat="1" ht="60.75" customHeight="1">
      <c r="A8" s="94" t="s">
        <v>39</v>
      </c>
      <c r="B8" s="109" t="s">
        <v>55</v>
      </c>
      <c r="C8" s="84" t="s">
        <v>9</v>
      </c>
      <c r="D8" s="84">
        <v>31.95</v>
      </c>
      <c r="E8" s="84">
        <v>4.56</v>
      </c>
      <c r="F8" s="84">
        <f>D8+E8</f>
        <v>36.51</v>
      </c>
      <c r="G8" s="84"/>
      <c r="H8" s="84"/>
      <c r="I8" s="84"/>
      <c r="J8" s="46">
        <f>F8*900</f>
        <v>32859</v>
      </c>
      <c r="K8" s="84"/>
      <c r="L8" s="84"/>
      <c r="M8" s="46">
        <f aca="true" t="shared" si="0" ref="M8:M13">J8-5%*J8</f>
        <v>31216.05</v>
      </c>
      <c r="N8" s="85"/>
      <c r="O8" s="43" t="s">
        <v>37</v>
      </c>
      <c r="P8" s="84">
        <v>0</v>
      </c>
      <c r="Q8" s="85"/>
      <c r="R8" s="48" t="s">
        <v>53</v>
      </c>
      <c r="S8" s="19"/>
      <c r="T8" s="19"/>
      <c r="U8" s="8"/>
      <c r="V8" s="8"/>
    </row>
    <row r="9" spans="1:22" s="12" customFormat="1" ht="60.75" customHeight="1">
      <c r="A9" s="94"/>
      <c r="B9" s="43" t="s">
        <v>17</v>
      </c>
      <c r="C9" s="42" t="s">
        <v>22</v>
      </c>
      <c r="D9" s="44">
        <v>91.25</v>
      </c>
      <c r="E9" s="44">
        <v>15.43</v>
      </c>
      <c r="F9" s="44">
        <f>D9+E9</f>
        <v>106.68</v>
      </c>
      <c r="G9" s="42">
        <v>1070</v>
      </c>
      <c r="H9" s="83">
        <f>F9*G9</f>
        <v>114147.6</v>
      </c>
      <c r="I9" s="45">
        <f>J9/F9</f>
        <v>1112.9827521559805</v>
      </c>
      <c r="J9" s="24">
        <v>118733</v>
      </c>
      <c r="K9" s="24">
        <f>M9/F9</f>
        <v>1057.3336145481815</v>
      </c>
      <c r="L9" s="52">
        <f aca="true" t="shared" si="1" ref="L9:L14">J9*1.3734</f>
        <v>163067.90219999998</v>
      </c>
      <c r="M9" s="24">
        <f t="shared" si="0"/>
        <v>112796.35</v>
      </c>
      <c r="N9" s="24">
        <f>M9*1.3734</f>
        <v>154914.50709</v>
      </c>
      <c r="O9" s="42" t="s">
        <v>38</v>
      </c>
      <c r="P9" s="42">
        <v>2</v>
      </c>
      <c r="Q9" s="48"/>
      <c r="R9" s="48" t="s">
        <v>25</v>
      </c>
      <c r="S9" s="19"/>
      <c r="T9" s="19"/>
      <c r="U9" s="8"/>
      <c r="V9" s="8"/>
    </row>
    <row r="10" spans="1:22" s="12" customFormat="1" ht="51" customHeight="1" thickBot="1">
      <c r="A10" s="95"/>
      <c r="B10" s="26" t="s">
        <v>18</v>
      </c>
      <c r="C10" s="27" t="s">
        <v>22</v>
      </c>
      <c r="D10" s="28">
        <v>88.87</v>
      </c>
      <c r="E10" s="28">
        <v>14.98</v>
      </c>
      <c r="F10" s="28">
        <f aca="true" t="shared" si="2" ref="F10:F23">D10+E10</f>
        <v>103.85000000000001</v>
      </c>
      <c r="G10" s="27">
        <v>1070</v>
      </c>
      <c r="H10" s="29">
        <f>F10*G10</f>
        <v>111119.50000000001</v>
      </c>
      <c r="I10" s="30">
        <v>1145</v>
      </c>
      <c r="J10" s="31">
        <v>115646</v>
      </c>
      <c r="K10" s="31"/>
      <c r="L10" s="32">
        <f t="shared" si="1"/>
        <v>158828.2164</v>
      </c>
      <c r="M10" s="31">
        <f t="shared" si="0"/>
        <v>109863.7</v>
      </c>
      <c r="N10" s="31">
        <f>M10*1.3734</f>
        <v>150886.80558</v>
      </c>
      <c r="O10" s="27" t="s">
        <v>38</v>
      </c>
      <c r="P10" s="27">
        <v>2</v>
      </c>
      <c r="Q10" s="96"/>
      <c r="R10" s="33" t="s">
        <v>26</v>
      </c>
      <c r="S10" s="19"/>
      <c r="T10" s="19"/>
      <c r="U10" s="8"/>
      <c r="V10" s="8"/>
    </row>
    <row r="11" spans="1:22" ht="51" customHeight="1">
      <c r="A11" s="97" t="s">
        <v>6</v>
      </c>
      <c r="B11" s="34" t="s">
        <v>42</v>
      </c>
      <c r="C11" s="34" t="s">
        <v>41</v>
      </c>
      <c r="D11" s="35">
        <v>49.05</v>
      </c>
      <c r="E11" s="35">
        <v>8.19</v>
      </c>
      <c r="F11" s="35">
        <f t="shared" si="2"/>
        <v>57.239999999999995</v>
      </c>
      <c r="G11" s="36"/>
      <c r="H11" s="37"/>
      <c r="I11" s="38">
        <v>1100</v>
      </c>
      <c r="J11" s="39">
        <v>61320</v>
      </c>
      <c r="K11" s="39">
        <f>M11/F11</f>
        <v>1017.7148846960168</v>
      </c>
      <c r="L11" s="40">
        <f t="shared" si="1"/>
        <v>84216.88799999999</v>
      </c>
      <c r="M11" s="39">
        <f t="shared" si="0"/>
        <v>58254</v>
      </c>
      <c r="N11" s="39">
        <f>M11*1.3734</f>
        <v>80006.0436</v>
      </c>
      <c r="O11" s="36" t="s">
        <v>38</v>
      </c>
      <c r="P11" s="36">
        <v>1</v>
      </c>
      <c r="Q11" s="98"/>
      <c r="R11" s="41"/>
      <c r="S11" s="16"/>
      <c r="T11" s="16"/>
      <c r="U11" s="7"/>
      <c r="V11" s="7"/>
    </row>
    <row r="12" spans="1:22" ht="33.75" customHeight="1">
      <c r="A12" s="99"/>
      <c r="B12" s="61" t="s">
        <v>27</v>
      </c>
      <c r="C12" s="59" t="s">
        <v>16</v>
      </c>
      <c r="D12" s="60">
        <v>47.2</v>
      </c>
      <c r="E12" s="60">
        <v>7.65</v>
      </c>
      <c r="F12" s="60">
        <f t="shared" si="2"/>
        <v>54.85</v>
      </c>
      <c r="G12" s="61"/>
      <c r="H12" s="137"/>
      <c r="I12" s="62">
        <v>1050</v>
      </c>
      <c r="J12" s="138">
        <v>56325</v>
      </c>
      <c r="K12" s="138">
        <f>M12/F12</f>
        <v>975.5469462169553</v>
      </c>
      <c r="L12" s="139">
        <f t="shared" si="1"/>
        <v>77356.755</v>
      </c>
      <c r="M12" s="137">
        <f t="shared" si="0"/>
        <v>53508.75</v>
      </c>
      <c r="N12" s="137">
        <f>M12*1.3734</f>
        <v>73488.91725</v>
      </c>
      <c r="O12" s="61" t="s">
        <v>38</v>
      </c>
      <c r="P12" s="61">
        <v>1</v>
      </c>
      <c r="Q12" s="140" t="s">
        <v>46</v>
      </c>
      <c r="R12" s="140"/>
      <c r="S12" s="16"/>
      <c r="T12" s="16"/>
      <c r="U12" s="7"/>
      <c r="V12" s="7"/>
    </row>
    <row r="13" spans="1:22" ht="33.75" customHeight="1">
      <c r="A13" s="99"/>
      <c r="B13" s="42" t="s">
        <v>28</v>
      </c>
      <c r="C13" s="43" t="s">
        <v>19</v>
      </c>
      <c r="D13" s="44">
        <v>84.83</v>
      </c>
      <c r="E13" s="44">
        <v>13.44</v>
      </c>
      <c r="F13" s="44">
        <f t="shared" si="2"/>
        <v>98.27</v>
      </c>
      <c r="G13" s="42"/>
      <c r="H13" s="24"/>
      <c r="I13" s="45">
        <v>1100</v>
      </c>
      <c r="J13" s="24">
        <v>106050</v>
      </c>
      <c r="K13" s="24">
        <f>M13/F13</f>
        <v>1025.2111529459653</v>
      </c>
      <c r="L13" s="22">
        <f t="shared" si="1"/>
        <v>145649.07</v>
      </c>
      <c r="M13" s="24">
        <f t="shared" si="0"/>
        <v>100747.5</v>
      </c>
      <c r="N13" s="24">
        <f>M13*1.3734</f>
        <v>138366.6165</v>
      </c>
      <c r="O13" s="42" t="s">
        <v>38</v>
      </c>
      <c r="P13" s="42">
        <v>2</v>
      </c>
      <c r="Q13" s="100"/>
      <c r="R13" s="101"/>
      <c r="S13" s="16"/>
      <c r="T13" s="16"/>
      <c r="U13" s="7"/>
      <c r="V13" s="7"/>
    </row>
    <row r="14" spans="1:22" ht="33.75" customHeight="1">
      <c r="A14" s="99"/>
      <c r="B14" s="48" t="s">
        <v>50</v>
      </c>
      <c r="C14" s="43" t="s">
        <v>16</v>
      </c>
      <c r="D14" s="44">
        <v>37.59</v>
      </c>
      <c r="E14" s="44">
        <v>5.79</v>
      </c>
      <c r="F14" s="44">
        <f t="shared" si="2"/>
        <v>43.38</v>
      </c>
      <c r="G14" s="42"/>
      <c r="H14" s="24"/>
      <c r="I14" s="45">
        <v>1000</v>
      </c>
      <c r="J14" s="49">
        <f aca="true" t="shared" si="3" ref="J14:J19">F14*I14</f>
        <v>43380</v>
      </c>
      <c r="K14" s="24">
        <f>M14/F14</f>
        <v>846.0119870908252</v>
      </c>
      <c r="L14" s="22">
        <f t="shared" si="1"/>
        <v>59578.092</v>
      </c>
      <c r="M14" s="50">
        <v>36700</v>
      </c>
      <c r="N14" s="24"/>
      <c r="O14" s="43" t="s">
        <v>37</v>
      </c>
      <c r="P14" s="42">
        <v>1</v>
      </c>
      <c r="Q14" s="42"/>
      <c r="R14" s="101"/>
      <c r="S14" s="16"/>
      <c r="T14" s="16"/>
      <c r="U14" s="7"/>
      <c r="V14" s="7"/>
    </row>
    <row r="15" spans="1:22" ht="54" customHeight="1" thickBot="1">
      <c r="A15" s="99"/>
      <c r="B15" s="27" t="s">
        <v>45</v>
      </c>
      <c r="C15" s="26" t="s">
        <v>16</v>
      </c>
      <c r="D15" s="27">
        <v>43.56</v>
      </c>
      <c r="E15" s="28">
        <v>7.27</v>
      </c>
      <c r="F15" s="28">
        <f>D15+E15</f>
        <v>50.83</v>
      </c>
      <c r="G15" s="27"/>
      <c r="H15" s="27"/>
      <c r="I15" s="30">
        <v>1100</v>
      </c>
      <c r="J15" s="31">
        <v>54457</v>
      </c>
      <c r="K15" s="27"/>
      <c r="L15" s="27"/>
      <c r="M15" s="31">
        <f>J15-5%*J15</f>
        <v>51734.15</v>
      </c>
      <c r="N15" s="27"/>
      <c r="O15" s="27" t="s">
        <v>38</v>
      </c>
      <c r="P15" s="27">
        <v>1</v>
      </c>
      <c r="Q15" s="102"/>
      <c r="R15" s="103"/>
      <c r="S15" s="16"/>
      <c r="T15" s="16"/>
      <c r="U15" s="7"/>
      <c r="V15" s="7"/>
    </row>
    <row r="16" spans="1:22" ht="33" customHeight="1">
      <c r="A16" s="104" t="s">
        <v>7</v>
      </c>
      <c r="B16" s="51" t="s">
        <v>13</v>
      </c>
      <c r="C16" s="43" t="s">
        <v>16</v>
      </c>
      <c r="D16" s="44">
        <v>47.2</v>
      </c>
      <c r="E16" s="44">
        <v>7.65</v>
      </c>
      <c r="F16" s="44">
        <f t="shared" si="2"/>
        <v>54.85</v>
      </c>
      <c r="G16" s="42"/>
      <c r="H16" s="24"/>
      <c r="I16" s="45">
        <v>1050</v>
      </c>
      <c r="J16" s="24">
        <v>56325</v>
      </c>
      <c r="K16" s="24"/>
      <c r="L16" s="52">
        <f>J16*1.3734</f>
        <v>77356.755</v>
      </c>
      <c r="M16" s="46">
        <f>J16-5%*J16</f>
        <v>53508.75</v>
      </c>
      <c r="N16" s="24"/>
      <c r="O16" s="42" t="s">
        <v>38</v>
      </c>
      <c r="P16" s="42">
        <v>1</v>
      </c>
      <c r="Q16" s="42"/>
      <c r="R16" s="101"/>
      <c r="S16" s="16"/>
      <c r="T16" s="16"/>
      <c r="U16" s="7"/>
      <c r="V16" s="7"/>
    </row>
    <row r="17" spans="1:22" ht="39.75" customHeight="1">
      <c r="A17" s="105"/>
      <c r="B17" s="51" t="s">
        <v>29</v>
      </c>
      <c r="C17" s="43" t="s">
        <v>19</v>
      </c>
      <c r="D17" s="44">
        <v>85.26</v>
      </c>
      <c r="E17" s="44">
        <v>13.51</v>
      </c>
      <c r="F17" s="44">
        <f t="shared" si="2"/>
        <v>98.77000000000001</v>
      </c>
      <c r="G17" s="42"/>
      <c r="H17" s="24"/>
      <c r="I17" s="45">
        <v>1100</v>
      </c>
      <c r="J17" s="46">
        <v>106588</v>
      </c>
      <c r="K17" s="46">
        <f>M17/F17</f>
        <v>1025.195909689177</v>
      </c>
      <c r="L17" s="22">
        <f>J17*1.3734</f>
        <v>146387.95919999998</v>
      </c>
      <c r="M17" s="46">
        <f>J17-5%*J17</f>
        <v>101258.6</v>
      </c>
      <c r="N17" s="46">
        <f>M17*1.3734</f>
        <v>139068.56124</v>
      </c>
      <c r="O17" s="42" t="s">
        <v>38</v>
      </c>
      <c r="P17" s="42">
        <v>2</v>
      </c>
      <c r="Q17" s="48"/>
      <c r="R17" s="101"/>
      <c r="S17" s="16"/>
      <c r="T17" s="16"/>
      <c r="U17" s="7"/>
      <c r="V17" s="7"/>
    </row>
    <row r="18" spans="1:22" ht="51" customHeight="1" thickBot="1">
      <c r="A18" s="106"/>
      <c r="B18" s="53" t="s">
        <v>51</v>
      </c>
      <c r="C18" s="26" t="s">
        <v>9</v>
      </c>
      <c r="D18" s="28">
        <v>34.89</v>
      </c>
      <c r="E18" s="28">
        <v>5.71</v>
      </c>
      <c r="F18" s="28">
        <f t="shared" si="2"/>
        <v>40.6</v>
      </c>
      <c r="G18" s="27"/>
      <c r="H18" s="31"/>
      <c r="I18" s="30">
        <v>950</v>
      </c>
      <c r="J18" s="54">
        <f t="shared" si="3"/>
        <v>38570</v>
      </c>
      <c r="K18" s="55"/>
      <c r="L18" s="32">
        <f>J18*1.3734</f>
        <v>52972.038</v>
      </c>
      <c r="M18" s="56">
        <v>32900</v>
      </c>
      <c r="N18" s="55"/>
      <c r="O18" s="57" t="s">
        <v>40</v>
      </c>
      <c r="P18" s="27">
        <v>0</v>
      </c>
      <c r="Q18" s="107"/>
      <c r="R18" s="103"/>
      <c r="S18" s="16"/>
      <c r="T18" s="16"/>
      <c r="U18" s="7"/>
      <c r="V18" s="7"/>
    </row>
    <row r="19" spans="1:22" ht="33" customHeight="1">
      <c r="A19" s="170" t="s">
        <v>20</v>
      </c>
      <c r="B19" s="42" t="s">
        <v>54</v>
      </c>
      <c r="C19" s="43" t="s">
        <v>16</v>
      </c>
      <c r="D19" s="44">
        <v>49.08</v>
      </c>
      <c r="E19" s="44">
        <v>7.38</v>
      </c>
      <c r="F19" s="44">
        <f t="shared" si="2"/>
        <v>56.46</v>
      </c>
      <c r="G19" s="42"/>
      <c r="H19" s="24"/>
      <c r="I19" s="45">
        <v>1000</v>
      </c>
      <c r="J19" s="24">
        <f t="shared" si="3"/>
        <v>56460</v>
      </c>
      <c r="K19" s="24"/>
      <c r="L19" s="52"/>
      <c r="M19" s="46">
        <f>J19-5%*J19</f>
        <v>53637</v>
      </c>
      <c r="N19" s="24"/>
      <c r="O19" s="42" t="s">
        <v>38</v>
      </c>
      <c r="P19" s="42">
        <v>1</v>
      </c>
      <c r="Q19" s="42"/>
      <c r="R19" s="101"/>
      <c r="S19" s="16"/>
      <c r="T19" s="16"/>
      <c r="U19" s="7"/>
      <c r="V19" s="7"/>
    </row>
    <row r="20" spans="1:22" ht="33" customHeight="1">
      <c r="A20" s="171"/>
      <c r="B20" s="42" t="s">
        <v>14</v>
      </c>
      <c r="C20" s="43" t="s">
        <v>16</v>
      </c>
      <c r="D20" s="44">
        <v>47.2</v>
      </c>
      <c r="E20" s="44">
        <v>7.29</v>
      </c>
      <c r="F20" s="44">
        <f>D20+E20</f>
        <v>54.49</v>
      </c>
      <c r="G20" s="42"/>
      <c r="H20" s="24"/>
      <c r="I20" s="45">
        <v>1050</v>
      </c>
      <c r="J20" s="24">
        <v>56337</v>
      </c>
      <c r="K20" s="24"/>
      <c r="L20" s="52"/>
      <c r="M20" s="46">
        <f>J20-5%*J20</f>
        <v>53520.15</v>
      </c>
      <c r="N20" s="24"/>
      <c r="O20" s="42" t="s">
        <v>38</v>
      </c>
      <c r="P20" s="42">
        <v>1</v>
      </c>
      <c r="Q20" s="42"/>
      <c r="R20" s="101"/>
      <c r="S20" s="16"/>
      <c r="T20" s="16"/>
      <c r="U20" s="7"/>
      <c r="V20" s="7"/>
    </row>
    <row r="21" spans="1:22" ht="72" customHeight="1">
      <c r="A21" s="172"/>
      <c r="B21" s="43" t="s">
        <v>33</v>
      </c>
      <c r="C21" s="43" t="s">
        <v>19</v>
      </c>
      <c r="D21" s="86">
        <v>105.76</v>
      </c>
      <c r="E21" s="86">
        <v>17.14</v>
      </c>
      <c r="F21" s="86">
        <f t="shared" si="2"/>
        <v>122.9</v>
      </c>
      <c r="G21" s="84"/>
      <c r="H21" s="46"/>
      <c r="I21" s="108">
        <v>1050</v>
      </c>
      <c r="J21" s="46">
        <v>126206</v>
      </c>
      <c r="K21" s="46">
        <f>M21/F21</f>
        <v>975.5549227013831</v>
      </c>
      <c r="L21" s="22">
        <f>J21*1.3734</f>
        <v>173331.3204</v>
      </c>
      <c r="M21" s="46">
        <f>J21-5%*J21</f>
        <v>119895.7</v>
      </c>
      <c r="N21" s="46">
        <f>M21*1.3734</f>
        <v>164664.75438</v>
      </c>
      <c r="O21" s="42" t="s">
        <v>38</v>
      </c>
      <c r="P21" s="42">
        <v>2</v>
      </c>
      <c r="Q21" s="109"/>
      <c r="R21" s="47" t="s">
        <v>32</v>
      </c>
      <c r="S21" s="16"/>
      <c r="T21" s="16"/>
      <c r="U21" s="7"/>
      <c r="V21" s="7"/>
    </row>
    <row r="22" spans="1:22" ht="33.75" customHeight="1" thickBot="1">
      <c r="A22" s="172"/>
      <c r="B22" s="25" t="s">
        <v>12</v>
      </c>
      <c r="C22" s="63" t="s">
        <v>19</v>
      </c>
      <c r="D22" s="20">
        <v>90.9</v>
      </c>
      <c r="E22" s="20">
        <v>14.34</v>
      </c>
      <c r="F22" s="20">
        <f t="shared" si="2"/>
        <v>105.24000000000001</v>
      </c>
      <c r="G22" s="25"/>
      <c r="H22" s="23"/>
      <c r="I22" s="64">
        <v>1100</v>
      </c>
      <c r="J22" s="21">
        <v>113639</v>
      </c>
      <c r="K22" s="21"/>
      <c r="L22" s="65"/>
      <c r="M22" s="23">
        <f>J22-5%*J22</f>
        <v>107957.05</v>
      </c>
      <c r="N22" s="21">
        <f>M22*1.3734</f>
        <v>148268.21247</v>
      </c>
      <c r="O22" s="25" t="s">
        <v>38</v>
      </c>
      <c r="P22" s="25">
        <v>2</v>
      </c>
      <c r="Q22" s="82"/>
      <c r="R22" s="110"/>
      <c r="S22" s="16"/>
      <c r="T22" s="16"/>
      <c r="U22" s="7"/>
      <c r="V22" s="7"/>
    </row>
    <row r="23" spans="1:22" ht="89.25" customHeight="1" thickBot="1">
      <c r="A23" s="111" t="s">
        <v>23</v>
      </c>
      <c r="B23" s="128" t="s">
        <v>34</v>
      </c>
      <c r="C23" s="129" t="s">
        <v>30</v>
      </c>
      <c r="D23" s="130">
        <v>119.62</v>
      </c>
      <c r="E23" s="130">
        <v>19.17</v>
      </c>
      <c r="F23" s="130">
        <f t="shared" si="2"/>
        <v>138.79000000000002</v>
      </c>
      <c r="G23" s="131"/>
      <c r="H23" s="132"/>
      <c r="I23" s="133">
        <v>1250</v>
      </c>
      <c r="J23" s="132">
        <v>169935</v>
      </c>
      <c r="K23" s="132">
        <f>M23/F23</f>
        <v>1163.18358671374</v>
      </c>
      <c r="L23" s="134">
        <f>J23*1.3734</f>
        <v>233388.729</v>
      </c>
      <c r="M23" s="132">
        <f>J23-5%*J23</f>
        <v>161438.25</v>
      </c>
      <c r="N23" s="132">
        <f>M23*1.3734</f>
        <v>221719.29254999998</v>
      </c>
      <c r="O23" s="131" t="s">
        <v>38</v>
      </c>
      <c r="P23" s="131">
        <v>3</v>
      </c>
      <c r="Q23" s="136"/>
      <c r="R23" s="135" t="s">
        <v>31</v>
      </c>
      <c r="S23" s="16"/>
      <c r="T23" s="16"/>
      <c r="U23" s="7"/>
      <c r="V23" s="7"/>
    </row>
    <row r="24" spans="1:22" ht="27.75" customHeight="1">
      <c r="A24" s="167" t="s">
        <v>35</v>
      </c>
      <c r="B24" s="36">
        <v>3</v>
      </c>
      <c r="C24" s="34" t="s">
        <v>36</v>
      </c>
      <c r="D24" s="35">
        <v>14.99</v>
      </c>
      <c r="E24" s="35"/>
      <c r="F24" s="35"/>
      <c r="G24" s="98"/>
      <c r="H24" s="112"/>
      <c r="I24" s="38"/>
      <c r="J24" s="38">
        <v>17000</v>
      </c>
      <c r="K24" s="38"/>
      <c r="L24" s="113">
        <f>J24*1.3734</f>
        <v>23347.8</v>
      </c>
      <c r="M24" s="38"/>
      <c r="N24" s="38"/>
      <c r="O24" s="36"/>
      <c r="P24" s="36"/>
      <c r="Q24" s="98"/>
      <c r="R24" s="114"/>
      <c r="S24" s="16"/>
      <c r="T24" s="16"/>
      <c r="U24" s="7"/>
      <c r="V24" s="7"/>
    </row>
    <row r="25" spans="1:22" ht="27.75" customHeight="1">
      <c r="A25" s="168"/>
      <c r="B25" s="42">
        <v>4</v>
      </c>
      <c r="C25" s="43" t="s">
        <v>36</v>
      </c>
      <c r="D25" s="44">
        <v>14.99</v>
      </c>
      <c r="E25" s="44"/>
      <c r="F25" s="44"/>
      <c r="G25" s="48"/>
      <c r="H25" s="115"/>
      <c r="I25" s="45"/>
      <c r="J25" s="108">
        <v>17000</v>
      </c>
      <c r="K25" s="108"/>
      <c r="L25" s="116">
        <f>J25*1.3734</f>
        <v>23347.8</v>
      </c>
      <c r="M25" s="45"/>
      <c r="N25" s="45"/>
      <c r="O25" s="42"/>
      <c r="P25" s="42"/>
      <c r="Q25" s="48"/>
      <c r="R25" s="117"/>
      <c r="S25" s="16"/>
      <c r="T25" s="16"/>
      <c r="U25" s="7"/>
      <c r="V25" s="7"/>
    </row>
    <row r="26" spans="1:22" ht="27.75" customHeight="1">
      <c r="A26" s="168"/>
      <c r="B26" s="42">
        <v>7</v>
      </c>
      <c r="C26" s="43" t="s">
        <v>36</v>
      </c>
      <c r="D26" s="44">
        <v>18.73</v>
      </c>
      <c r="E26" s="44"/>
      <c r="F26" s="44"/>
      <c r="G26" s="48"/>
      <c r="H26" s="115"/>
      <c r="I26" s="45"/>
      <c r="J26" s="108">
        <v>17000</v>
      </c>
      <c r="K26" s="108"/>
      <c r="L26" s="116">
        <f>J26*1.3734</f>
        <v>23347.8</v>
      </c>
      <c r="M26" s="45"/>
      <c r="N26" s="45"/>
      <c r="O26" s="42"/>
      <c r="P26" s="42"/>
      <c r="Q26" s="48"/>
      <c r="R26" s="117"/>
      <c r="S26" s="16"/>
      <c r="T26" s="16"/>
      <c r="U26" s="7"/>
      <c r="V26" s="7"/>
    </row>
    <row r="27" spans="1:22" ht="27.75" customHeight="1">
      <c r="A27" s="168"/>
      <c r="B27" s="42">
        <v>8</v>
      </c>
      <c r="C27" s="43" t="s">
        <v>36</v>
      </c>
      <c r="D27" s="44">
        <v>18.86</v>
      </c>
      <c r="E27" s="44"/>
      <c r="F27" s="44"/>
      <c r="G27" s="48"/>
      <c r="H27" s="115"/>
      <c r="I27" s="45"/>
      <c r="J27" s="108">
        <v>17000</v>
      </c>
      <c r="K27" s="108"/>
      <c r="L27" s="116">
        <f>J27*1.3734</f>
        <v>23347.8</v>
      </c>
      <c r="M27" s="45"/>
      <c r="N27" s="45"/>
      <c r="O27" s="42"/>
      <c r="P27" s="42"/>
      <c r="Q27" s="100"/>
      <c r="R27" s="117"/>
      <c r="S27" s="16"/>
      <c r="T27" s="16"/>
      <c r="U27" s="7"/>
      <c r="V27" s="7"/>
    </row>
    <row r="28" spans="1:22" ht="27.75" customHeight="1">
      <c r="A28" s="168"/>
      <c r="B28" s="61">
        <v>9</v>
      </c>
      <c r="C28" s="59" t="s">
        <v>36</v>
      </c>
      <c r="D28" s="60">
        <v>16.91</v>
      </c>
      <c r="E28" s="60"/>
      <c r="F28" s="60"/>
      <c r="G28" s="58"/>
      <c r="H28" s="118"/>
      <c r="I28" s="62"/>
      <c r="J28" s="119">
        <v>17000</v>
      </c>
      <c r="K28" s="119"/>
      <c r="L28" s="120"/>
      <c r="M28" s="62"/>
      <c r="N28" s="62"/>
      <c r="O28" s="61"/>
      <c r="P28" s="61"/>
      <c r="Q28" s="121" t="s">
        <v>46</v>
      </c>
      <c r="R28" s="122"/>
      <c r="S28" s="16"/>
      <c r="T28" s="16"/>
      <c r="U28" s="7"/>
      <c r="V28" s="7"/>
    </row>
    <row r="29" spans="1:22" ht="27.75" customHeight="1" thickBot="1">
      <c r="A29" s="169"/>
      <c r="B29" s="27">
        <v>10</v>
      </c>
      <c r="C29" s="26" t="s">
        <v>36</v>
      </c>
      <c r="D29" s="28">
        <v>15.38</v>
      </c>
      <c r="E29" s="28"/>
      <c r="F29" s="28"/>
      <c r="G29" s="96"/>
      <c r="H29" s="123"/>
      <c r="I29" s="30"/>
      <c r="J29" s="124">
        <v>17000</v>
      </c>
      <c r="K29" s="124"/>
      <c r="L29" s="125">
        <f>J29*1.3734</f>
        <v>23347.8</v>
      </c>
      <c r="M29" s="30"/>
      <c r="N29" s="30"/>
      <c r="O29" s="27"/>
      <c r="P29" s="27"/>
      <c r="Q29" s="126"/>
      <c r="R29" s="127"/>
      <c r="S29" s="16"/>
      <c r="T29" s="16"/>
      <c r="U29" s="7"/>
      <c r="V29" s="7"/>
    </row>
    <row r="30" spans="1:40" ht="33.75" customHeight="1">
      <c r="A30" s="164" t="s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9"/>
      <c r="V30" s="9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ht="33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9"/>
      <c r="V31" s="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ht="118.5" customHeight="1">
      <c r="A32" s="165" t="s">
        <v>52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3"/>
      <c r="T32" s="14"/>
      <c r="U32" s="9"/>
      <c r="V32" s="9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6.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13"/>
      <c r="T33" s="14"/>
      <c r="U33" s="9"/>
      <c r="V33" s="9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39.5" customHeight="1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3"/>
      <c r="T34" s="14"/>
      <c r="U34" s="9"/>
      <c r="V34" s="9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18" customHeight="1">
      <c r="A35" s="67"/>
      <c r="B35" s="67"/>
      <c r="C35" s="67"/>
      <c r="D35" s="68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13"/>
      <c r="T35" s="14"/>
      <c r="U35" s="9"/>
      <c r="V35" s="9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6.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3"/>
      <c r="Q36" s="13"/>
      <c r="R36" s="13"/>
      <c r="S36" s="13"/>
      <c r="T36" s="14"/>
      <c r="U36" s="9"/>
      <c r="V36" s="9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13.5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3"/>
      <c r="Q37" s="13"/>
      <c r="R37" s="13"/>
      <c r="S37" s="13"/>
      <c r="T37" s="14"/>
      <c r="U37" s="9"/>
      <c r="V37" s="9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20" ht="15.75" customHeight="1">
      <c r="A38" s="69"/>
      <c r="B38" s="70"/>
      <c r="C38" s="69"/>
      <c r="D38" s="71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6"/>
      <c r="Q38" s="16"/>
      <c r="R38" s="16"/>
      <c r="S38" s="16"/>
      <c r="T38" s="16"/>
    </row>
    <row r="39" spans="1:20" ht="16.5" customHeight="1">
      <c r="A39" s="72"/>
      <c r="B39" s="73"/>
      <c r="C39" s="74"/>
      <c r="D39" s="75"/>
      <c r="E39" s="74"/>
      <c r="F39" s="7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6.5" customHeight="1">
      <c r="A40" s="16"/>
      <c r="B40" s="76"/>
      <c r="C40" s="77"/>
      <c r="D40" s="78"/>
      <c r="E40" s="79"/>
      <c r="F40" s="7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6.5">
      <c r="A41" s="16"/>
      <c r="B41" s="76"/>
      <c r="C41" s="77"/>
      <c r="D41" s="78"/>
      <c r="E41" s="79"/>
      <c r="F41" s="79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6.5">
      <c r="A42" s="16"/>
      <c r="B42" s="76"/>
      <c r="C42" s="77"/>
      <c r="D42" s="78"/>
      <c r="E42" s="79"/>
      <c r="F42" s="79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6.5">
      <c r="A43" s="16"/>
      <c r="B43" s="76"/>
      <c r="C43" s="77"/>
      <c r="D43" s="78"/>
      <c r="E43" s="79"/>
      <c r="F43" s="79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6.5">
      <c r="A44" s="16"/>
      <c r="B44" s="76"/>
      <c r="C44" s="77"/>
      <c r="D44" s="78"/>
      <c r="E44" s="79"/>
      <c r="F44" s="79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6.5">
      <c r="A45" s="16"/>
      <c r="B45" s="76"/>
      <c r="C45" s="77"/>
      <c r="D45" s="78"/>
      <c r="E45" s="79"/>
      <c r="F45" s="79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2:6" ht="15.75">
      <c r="B46" s="11"/>
      <c r="C46" s="2"/>
      <c r="D46" s="5"/>
      <c r="E46" s="3"/>
      <c r="F46" s="3"/>
    </row>
    <row r="47" spans="2:6" ht="15.75">
      <c r="B47" s="11"/>
      <c r="C47" s="2"/>
      <c r="D47" s="5"/>
      <c r="E47" s="3"/>
      <c r="F47" s="3"/>
    </row>
    <row r="48" spans="2:6" ht="15.75">
      <c r="B48" s="11"/>
      <c r="C48" s="2"/>
      <c r="D48" s="5"/>
      <c r="E48" s="3"/>
      <c r="F48" s="3"/>
    </row>
    <row r="49" spans="2:6" ht="15.75">
      <c r="B49" s="11"/>
      <c r="C49" s="2"/>
      <c r="D49" s="5"/>
      <c r="E49" s="3"/>
      <c r="F49" s="3"/>
    </row>
    <row r="50" spans="2:6" ht="15.75">
      <c r="B50" s="11"/>
      <c r="C50" s="2"/>
      <c r="D50" s="5"/>
      <c r="E50" s="3"/>
      <c r="F50" s="3"/>
    </row>
    <row r="51" spans="2:6" ht="15.75">
      <c r="B51" s="11"/>
      <c r="C51" s="2"/>
      <c r="D51" s="5"/>
      <c r="E51" s="3"/>
      <c r="F51" s="3"/>
    </row>
    <row r="52" spans="2:6" ht="15.75">
      <c r="B52" s="11"/>
      <c r="C52" s="2"/>
      <c r="D52" s="5"/>
      <c r="E52" s="3"/>
      <c r="F52" s="3"/>
    </row>
  </sheetData>
  <sheetProtection/>
  <mergeCells count="23">
    <mergeCell ref="A30:T30"/>
    <mergeCell ref="A36:O37"/>
    <mergeCell ref="A32:R32"/>
    <mergeCell ref="A34:R34"/>
    <mergeCell ref="A24:A29"/>
    <mergeCell ref="P6:P7"/>
    <mergeCell ref="A19:A22"/>
    <mergeCell ref="A1:Q1"/>
    <mergeCell ref="A2:Q2"/>
    <mergeCell ref="A3:Q3"/>
    <mergeCell ref="A4:Q4"/>
    <mergeCell ref="A5:Q5"/>
    <mergeCell ref="F6:F7"/>
    <mergeCell ref="B6:B7"/>
    <mergeCell ref="C6:C7"/>
    <mergeCell ref="E6:E7"/>
    <mergeCell ref="J6:J7"/>
    <mergeCell ref="Q6:Q7"/>
    <mergeCell ref="M6:M7"/>
    <mergeCell ref="H6:H7"/>
    <mergeCell ref="A6:A7"/>
    <mergeCell ref="O6:O7"/>
    <mergeCell ref="D6:D7"/>
  </mergeCells>
  <printOptions/>
  <pageMargins left="0.24" right="0.24" top="0.17" bottom="0.3" header="0.17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office6</dc:creator>
  <cp:keywords/>
  <dc:description/>
  <cp:lastModifiedBy>user</cp:lastModifiedBy>
  <cp:lastPrinted>2015-04-14T14:10:36Z</cp:lastPrinted>
  <dcterms:created xsi:type="dcterms:W3CDTF">2011-01-25T13:12:29Z</dcterms:created>
  <dcterms:modified xsi:type="dcterms:W3CDTF">2016-04-28T13:00:42Z</dcterms:modified>
  <cp:category/>
  <cp:version/>
  <cp:contentType/>
  <cp:contentStatus/>
</cp:coreProperties>
</file>