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120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<sst xmlns="http://schemas.openxmlformats.org/spreadsheetml/2006/main" count="219" uniqueCount="52">
  <si>
    <t>№ кв.</t>
  </si>
  <si>
    <t>Жилая площадь, кв.м.</t>
  </si>
  <si>
    <t>Общая площадь, кв.м.</t>
  </si>
  <si>
    <t>Описание</t>
  </si>
  <si>
    <t xml:space="preserve">Вид </t>
  </si>
  <si>
    <t>Балкон/ терраса, кв.м.</t>
  </si>
  <si>
    <t>этаж</t>
  </si>
  <si>
    <t xml:space="preserve"> Цена с кухней, Евро</t>
  </si>
  <si>
    <t>Цена с  кухней, мебелью и техникой, Евро</t>
  </si>
  <si>
    <t>Цена за кв.м., Евро</t>
  </si>
  <si>
    <t>01</t>
  </si>
  <si>
    <t>студио</t>
  </si>
  <si>
    <t>юг, восток (море)</t>
  </si>
  <si>
    <t>-</t>
  </si>
  <si>
    <t>02</t>
  </si>
  <si>
    <t>1-комнатная</t>
  </si>
  <si>
    <t>03</t>
  </si>
  <si>
    <t>04</t>
  </si>
  <si>
    <t>05</t>
  </si>
  <si>
    <t>06</t>
  </si>
  <si>
    <t>юг</t>
  </si>
  <si>
    <t>продан</t>
  </si>
  <si>
    <t>восток (море), север</t>
  </si>
  <si>
    <t>восток (море)</t>
  </si>
  <si>
    <t>запад, юг</t>
  </si>
  <si>
    <t>2-комнатная</t>
  </si>
  <si>
    <t>1,8/21</t>
  </si>
  <si>
    <t>запад, север</t>
  </si>
  <si>
    <t>запад</t>
  </si>
  <si>
    <t>1,8/43,5</t>
  </si>
  <si>
    <t>1,8/30,13</t>
  </si>
  <si>
    <t>2-уровневая</t>
  </si>
  <si>
    <t>все стороны</t>
  </si>
  <si>
    <t>1,8/41,41</t>
  </si>
  <si>
    <t>вост. (море), сев., зап.</t>
  </si>
  <si>
    <t>юг, вост. (море), сев.</t>
  </si>
  <si>
    <t>21-22</t>
  </si>
  <si>
    <t>3-комнатная</t>
  </si>
  <si>
    <t>15-16</t>
  </si>
  <si>
    <t>45-46</t>
  </si>
  <si>
    <t>1,8/1,8</t>
  </si>
  <si>
    <t>50-51</t>
  </si>
  <si>
    <t>7,18/20</t>
  </si>
  <si>
    <t>7,18/40</t>
  </si>
  <si>
    <t>7,18/22</t>
  </si>
  <si>
    <t>Апартаменты в комплексе ТАНГО. Описание и цены</t>
  </si>
  <si>
    <t>49,69/44/1,80</t>
  </si>
  <si>
    <t>Гос. Налог в год, Евро</t>
  </si>
  <si>
    <t>Содер-жание в год, Евро</t>
  </si>
  <si>
    <t>1,8/46,6/40</t>
  </si>
  <si>
    <t xml:space="preserve"> </t>
  </si>
  <si>
    <t>2спальни и кухня</t>
  </si>
</sst>
</file>

<file path=xl/styles.xml><?xml version="1.0" encoding="utf-8"?>
<styleSheet xmlns="http://schemas.openxmlformats.org/spreadsheetml/2006/main">
  <numFmts count="24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0"/>
    </font>
    <font>
      <sz val="11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rgb="FF000000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0" fillId="21" borderId="6" applyNumberFormat="0" applyAlignment="0" applyProtection="0"/>
    <xf numFmtId="0" fontId="9" fillId="0" borderId="7" applyNumberFormat="0" applyFill="0" applyAlignment="0" applyProtection="0"/>
    <xf numFmtId="0" fontId="10" fillId="22" borderId="8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19" fillId="0" borderId="10" xfId="33" applyNumberFormat="1" applyFont="1" applyFill="1" applyBorder="1" applyAlignment="1">
      <alignment horizontal="center"/>
      <protection/>
    </xf>
    <xf numFmtId="2" fontId="19" fillId="0" borderId="11" xfId="33" applyNumberFormat="1" applyFont="1" applyFill="1" applyBorder="1" applyAlignment="1">
      <alignment horizontal="center"/>
      <protection/>
    </xf>
    <xf numFmtId="2" fontId="0" fillId="0" borderId="12" xfId="0" applyNumberFormat="1" applyFont="1" applyFill="1" applyBorder="1" applyAlignment="1">
      <alignment horizontal="left"/>
    </xf>
    <xf numFmtId="0" fontId="20" fillId="0" borderId="13" xfId="33" applyFont="1" applyFill="1" applyBorder="1" applyAlignment="1">
      <alignment horizontal="center"/>
      <protection/>
    </xf>
    <xf numFmtId="2" fontId="19" fillId="0" borderId="0" xfId="33" applyNumberFormat="1" applyFont="1" applyFill="1" applyBorder="1" applyAlignment="1">
      <alignment horizontal="center"/>
      <protection/>
    </xf>
    <xf numFmtId="2" fontId="19" fillId="0" borderId="14" xfId="33" applyNumberFormat="1" applyFont="1" applyFill="1" applyBorder="1" applyAlignment="1">
      <alignment horizontal="center"/>
      <protection/>
    </xf>
    <xf numFmtId="0" fontId="20" fillId="0" borderId="11" xfId="33" applyFont="1" applyFill="1" applyBorder="1" applyAlignment="1">
      <alignment horizontal="center"/>
      <protection/>
    </xf>
    <xf numFmtId="2" fontId="19" fillId="0" borderId="15" xfId="33" applyNumberFormat="1" applyFont="1" applyFill="1" applyBorder="1" applyAlignment="1">
      <alignment horizontal="center"/>
      <protection/>
    </xf>
    <xf numFmtId="2" fontId="19" fillId="0" borderId="12" xfId="33" applyNumberFormat="1" applyFont="1" applyFill="1" applyBorder="1" applyAlignment="1">
      <alignment horizontal="center"/>
      <protection/>
    </xf>
    <xf numFmtId="0" fontId="20" fillId="0" borderId="12" xfId="33" applyFont="1" applyFill="1" applyBorder="1" applyAlignment="1">
      <alignment horizontal="center"/>
      <protection/>
    </xf>
    <xf numFmtId="0" fontId="20" fillId="0" borderId="16" xfId="33" applyFont="1" applyFill="1" applyBorder="1" applyAlignment="1">
      <alignment horizontal="center"/>
      <protection/>
    </xf>
    <xf numFmtId="2" fontId="19" fillId="0" borderId="17" xfId="33" applyNumberFormat="1" applyFont="1" applyFill="1" applyBorder="1" applyAlignment="1">
      <alignment horizontal="center"/>
      <protection/>
    </xf>
    <xf numFmtId="1" fontId="19" fillId="0" borderId="17" xfId="0" applyNumberFormat="1" applyFont="1" applyBorder="1" applyAlignment="1">
      <alignment horizontal="center"/>
    </xf>
    <xf numFmtId="0" fontId="20" fillId="0" borderId="17" xfId="33" applyFont="1" applyFill="1" applyBorder="1" applyAlignment="1">
      <alignment horizontal="center"/>
      <protection/>
    </xf>
    <xf numFmtId="0" fontId="20" fillId="0" borderId="18" xfId="33" applyFont="1" applyFill="1" applyBorder="1" applyAlignment="1">
      <alignment horizontal="center"/>
      <protection/>
    </xf>
    <xf numFmtId="0" fontId="20" fillId="0" borderId="19" xfId="33" applyFont="1" applyFill="1" applyBorder="1" applyAlignment="1">
      <alignment horizontal="center"/>
      <protection/>
    </xf>
    <xf numFmtId="2" fontId="0" fillId="0" borderId="15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0" fontId="20" fillId="0" borderId="10" xfId="33" applyFont="1" applyFill="1" applyBorder="1" applyAlignment="1">
      <alignment horizontal="center"/>
      <protection/>
    </xf>
    <xf numFmtId="0" fontId="20" fillId="0" borderId="20" xfId="33" applyFont="1" applyFill="1" applyBorder="1" applyAlignment="1">
      <alignment horizontal="center"/>
      <protection/>
    </xf>
    <xf numFmtId="1" fontId="19" fillId="0" borderId="15" xfId="0" applyNumberFormat="1" applyFont="1" applyFill="1" applyBorder="1" applyAlignment="1">
      <alignment horizontal="center"/>
    </xf>
    <xf numFmtId="2" fontId="19" fillId="0" borderId="21" xfId="33" applyNumberFormat="1" applyFont="1" applyFill="1" applyBorder="1" applyAlignment="1">
      <alignment horizontal="center"/>
      <protection/>
    </xf>
    <xf numFmtId="2" fontId="19" fillId="0" borderId="22" xfId="33" applyNumberFormat="1" applyFont="1" applyFill="1" applyBorder="1" applyAlignment="1">
      <alignment horizontal="center"/>
      <protection/>
    </xf>
    <xf numFmtId="1" fontId="19" fillId="0" borderId="21" xfId="0" applyNumberFormat="1" applyFont="1" applyBorder="1" applyAlignment="1">
      <alignment horizontal="center"/>
    </xf>
    <xf numFmtId="0" fontId="20" fillId="0" borderId="21" xfId="33" applyFont="1" applyFill="1" applyBorder="1" applyAlignment="1">
      <alignment horizontal="center"/>
      <protection/>
    </xf>
    <xf numFmtId="1" fontId="19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2" fontId="19" fillId="0" borderId="23" xfId="33" applyNumberFormat="1" applyFont="1" applyFill="1" applyBorder="1" applyAlignment="1">
      <alignment horizontal="center"/>
      <protection/>
    </xf>
    <xf numFmtId="2" fontId="19" fillId="0" borderId="24" xfId="33" applyNumberFormat="1" applyFont="1" applyFill="1" applyBorder="1" applyAlignment="1">
      <alignment horizontal="center"/>
      <protection/>
    </xf>
    <xf numFmtId="2" fontId="0" fillId="0" borderId="24" xfId="0" applyNumberFormat="1" applyFont="1" applyFill="1" applyBorder="1" applyAlignment="1">
      <alignment horizontal="left"/>
    </xf>
    <xf numFmtId="1" fontId="19" fillId="0" borderId="23" xfId="0" applyNumberFormat="1" applyFont="1" applyBorder="1" applyAlignment="1">
      <alignment horizontal="center"/>
    </xf>
    <xf numFmtId="0" fontId="20" fillId="0" borderId="23" xfId="33" applyFont="1" applyFill="1" applyBorder="1" applyAlignment="1">
      <alignment horizontal="center"/>
      <protection/>
    </xf>
    <xf numFmtId="2" fontId="19" fillId="0" borderId="25" xfId="33" applyNumberFormat="1" applyFont="1" applyFill="1" applyBorder="1" applyAlignment="1">
      <alignment horizontal="center"/>
      <protection/>
    </xf>
    <xf numFmtId="2" fontId="0" fillId="0" borderId="17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left"/>
    </xf>
    <xf numFmtId="0" fontId="20" fillId="0" borderId="25" xfId="33" applyFont="1" applyFill="1" applyBorder="1" applyAlignment="1">
      <alignment horizontal="center"/>
      <protection/>
    </xf>
    <xf numFmtId="0" fontId="20" fillId="24" borderId="18" xfId="33" applyFont="1" applyFill="1" applyBorder="1" applyAlignment="1">
      <alignment horizontal="center"/>
      <protection/>
    </xf>
    <xf numFmtId="0" fontId="20" fillId="0" borderId="24" xfId="33" applyFont="1" applyFill="1" applyBorder="1" applyAlignment="1">
      <alignment horizontal="center"/>
      <protection/>
    </xf>
    <xf numFmtId="2" fontId="19" fillId="25" borderId="10" xfId="33" applyNumberFormat="1" applyFont="1" applyFill="1" applyBorder="1" applyAlignment="1">
      <alignment horizontal="center"/>
      <protection/>
    </xf>
    <xf numFmtId="2" fontId="19" fillId="25" borderId="11" xfId="33" applyNumberFormat="1" applyFont="1" applyFill="1" applyBorder="1" applyAlignment="1">
      <alignment horizontal="center"/>
      <protection/>
    </xf>
    <xf numFmtId="2" fontId="0" fillId="25" borderId="15" xfId="0" applyNumberFormat="1" applyFont="1" applyFill="1" applyBorder="1" applyAlignment="1">
      <alignment horizontal="center"/>
    </xf>
    <xf numFmtId="2" fontId="0" fillId="25" borderId="12" xfId="0" applyNumberFormat="1" applyFont="1" applyFill="1" applyBorder="1" applyAlignment="1">
      <alignment horizontal="left"/>
    </xf>
    <xf numFmtId="1" fontId="19" fillId="25" borderId="15" xfId="0" applyNumberFormat="1" applyFont="1" applyFill="1" applyBorder="1" applyAlignment="1">
      <alignment horizontal="center"/>
    </xf>
    <xf numFmtId="2" fontId="19" fillId="25" borderId="0" xfId="33" applyNumberFormat="1" applyFont="1" applyFill="1" applyBorder="1" applyAlignment="1">
      <alignment horizontal="center"/>
      <protection/>
    </xf>
    <xf numFmtId="2" fontId="19" fillId="25" borderId="14" xfId="33" applyNumberFormat="1" applyFont="1" applyFill="1" applyBorder="1" applyAlignment="1">
      <alignment horizontal="center"/>
      <protection/>
    </xf>
    <xf numFmtId="2" fontId="0" fillId="25" borderId="21" xfId="0" applyNumberFormat="1" applyFont="1" applyFill="1" applyBorder="1" applyAlignment="1">
      <alignment horizontal="center"/>
    </xf>
    <xf numFmtId="2" fontId="0" fillId="25" borderId="14" xfId="0" applyNumberFormat="1" applyFont="1" applyFill="1" applyBorder="1" applyAlignment="1">
      <alignment horizontal="left"/>
    </xf>
    <xf numFmtId="1" fontId="19" fillId="25" borderId="0" xfId="0" applyNumberFormat="1" applyFont="1" applyFill="1" applyBorder="1" applyAlignment="1">
      <alignment horizontal="center"/>
    </xf>
    <xf numFmtId="2" fontId="19" fillId="25" borderId="15" xfId="33" applyNumberFormat="1" applyFont="1" applyFill="1" applyBorder="1" applyAlignment="1">
      <alignment horizontal="center"/>
      <protection/>
    </xf>
    <xf numFmtId="2" fontId="19" fillId="25" borderId="12" xfId="33" applyNumberFormat="1" applyFont="1" applyFill="1" applyBorder="1" applyAlignment="1">
      <alignment horizontal="center"/>
      <protection/>
    </xf>
    <xf numFmtId="1" fontId="19" fillId="0" borderId="10" xfId="0" applyNumberFormat="1" applyFont="1" applyFill="1" applyBorder="1" applyAlignment="1">
      <alignment horizontal="center"/>
    </xf>
    <xf numFmtId="2" fontId="0" fillId="25" borderId="0" xfId="0" applyNumberFormat="1" applyFont="1" applyFill="1" applyBorder="1" applyAlignment="1">
      <alignment horizontal="center"/>
    </xf>
    <xf numFmtId="2" fontId="0" fillId="26" borderId="11" xfId="0" applyNumberFormat="1" applyFont="1" applyFill="1" applyBorder="1" applyAlignment="1">
      <alignment horizontal="left"/>
    </xf>
    <xf numFmtId="2" fontId="0" fillId="0" borderId="15" xfId="0" applyNumberFormat="1" applyFill="1" applyBorder="1" applyAlignment="1">
      <alignment horizontal="center"/>
    </xf>
    <xf numFmtId="2" fontId="20" fillId="25" borderId="10" xfId="33" applyNumberFormat="1" applyFont="1" applyFill="1" applyBorder="1" applyAlignment="1">
      <alignment horizontal="center"/>
      <protection/>
    </xf>
    <xf numFmtId="2" fontId="20" fillId="25" borderId="11" xfId="33" applyNumberFormat="1" applyFont="1" applyFill="1" applyBorder="1" applyAlignment="1">
      <alignment horizontal="center"/>
      <protection/>
    </xf>
    <xf numFmtId="2" fontId="21" fillId="25" borderId="15" xfId="0" applyNumberFormat="1" applyFont="1" applyFill="1" applyBorder="1" applyAlignment="1">
      <alignment horizontal="center"/>
    </xf>
    <xf numFmtId="2" fontId="21" fillId="25" borderId="12" xfId="0" applyNumberFormat="1" applyFont="1" applyFill="1" applyBorder="1" applyAlignment="1">
      <alignment horizontal="left"/>
    </xf>
    <xf numFmtId="1" fontId="20" fillId="25" borderId="15" xfId="0" applyNumberFormat="1" applyFont="1" applyFill="1" applyBorder="1" applyAlignment="1">
      <alignment horizontal="center"/>
    </xf>
    <xf numFmtId="2" fontId="19" fillId="26" borderId="0" xfId="33" applyNumberFormat="1" applyFont="1" applyFill="1" applyBorder="1" applyAlignment="1">
      <alignment horizontal="center"/>
      <protection/>
    </xf>
    <xf numFmtId="2" fontId="19" fillId="26" borderId="14" xfId="33" applyNumberFormat="1" applyFont="1" applyFill="1" applyBorder="1" applyAlignment="1">
      <alignment horizontal="center"/>
      <protection/>
    </xf>
    <xf numFmtId="2" fontId="0" fillId="26" borderId="0" xfId="0" applyNumberFormat="1" applyFont="1" applyFill="1" applyBorder="1" applyAlignment="1">
      <alignment horizontal="center"/>
    </xf>
    <xf numFmtId="1" fontId="19" fillId="26" borderId="0" xfId="0" applyNumberFormat="1" applyFont="1" applyFill="1" applyBorder="1" applyAlignment="1">
      <alignment horizontal="center"/>
    </xf>
    <xf numFmtId="0" fontId="19" fillId="25" borderId="0" xfId="0" applyFont="1" applyFill="1" applyBorder="1" applyAlignment="1">
      <alignment horizontal="center" vertical="center" wrapText="1"/>
    </xf>
    <xf numFmtId="1" fontId="19" fillId="25" borderId="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left"/>
    </xf>
    <xf numFmtId="1" fontId="19" fillId="25" borderId="10" xfId="0" applyNumberFormat="1" applyFont="1" applyFill="1" applyBorder="1" applyAlignment="1">
      <alignment horizontal="center"/>
    </xf>
    <xf numFmtId="2" fontId="0" fillId="25" borderId="14" xfId="0" applyNumberFormat="1" applyFill="1" applyBorder="1" applyAlignment="1">
      <alignment horizontal="left"/>
    </xf>
    <xf numFmtId="0" fontId="19" fillId="25" borderId="10" xfId="0" applyFont="1" applyFill="1" applyBorder="1" applyAlignment="1">
      <alignment horizontal="center" vertical="center" wrapText="1"/>
    </xf>
    <xf numFmtId="2" fontId="0" fillId="25" borderId="12" xfId="0" applyNumberFormat="1" applyFill="1" applyBorder="1" applyAlignment="1">
      <alignment horizontal="left"/>
    </xf>
    <xf numFmtId="1" fontId="19" fillId="25" borderId="1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wrapText="1"/>
    </xf>
    <xf numFmtId="0" fontId="19" fillId="25" borderId="17" xfId="0" applyFont="1" applyFill="1" applyBorder="1" applyAlignment="1">
      <alignment horizontal="center" vertical="center" wrapText="1"/>
    </xf>
    <xf numFmtId="1" fontId="19" fillId="25" borderId="17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/>
    </xf>
    <xf numFmtId="2" fontId="20" fillId="25" borderId="0" xfId="33" applyNumberFormat="1" applyFont="1" applyFill="1" applyBorder="1" applyAlignment="1">
      <alignment horizontal="center"/>
      <protection/>
    </xf>
    <xf numFmtId="2" fontId="20" fillId="25" borderId="14" xfId="33" applyNumberFormat="1" applyFont="1" applyFill="1" applyBorder="1" applyAlignment="1">
      <alignment horizontal="center"/>
      <protection/>
    </xf>
    <xf numFmtId="2" fontId="21" fillId="25" borderId="0" xfId="0" applyNumberFormat="1" applyFont="1" applyFill="1" applyBorder="1" applyAlignment="1">
      <alignment horizontal="center"/>
    </xf>
    <xf numFmtId="2" fontId="21" fillId="25" borderId="11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2" fontId="19" fillId="25" borderId="17" xfId="33" applyNumberFormat="1" applyFont="1" applyFill="1" applyBorder="1" applyAlignment="1">
      <alignment horizontal="center"/>
      <protection/>
    </xf>
    <xf numFmtId="2" fontId="19" fillId="25" borderId="25" xfId="33" applyNumberFormat="1" applyFont="1" applyFill="1" applyBorder="1" applyAlignment="1">
      <alignment horizontal="center"/>
      <protection/>
    </xf>
    <xf numFmtId="2" fontId="0" fillId="25" borderId="17" xfId="0" applyNumberFormat="1" applyFill="1" applyBorder="1" applyAlignment="1">
      <alignment horizontal="center"/>
    </xf>
    <xf numFmtId="2" fontId="0" fillId="25" borderId="25" xfId="0" applyNumberFormat="1" applyFont="1" applyFill="1" applyBorder="1" applyAlignment="1">
      <alignment horizontal="left"/>
    </xf>
    <xf numFmtId="1" fontId="19" fillId="25" borderId="17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2" fontId="20" fillId="25" borderId="26" xfId="33" applyNumberFormat="1" applyFont="1" applyFill="1" applyBorder="1" applyAlignment="1">
      <alignment horizontal="center"/>
      <protection/>
    </xf>
    <xf numFmtId="1" fontId="20" fillId="25" borderId="26" xfId="0" applyNumberFormat="1" applyFont="1" applyFill="1" applyBorder="1" applyAlignment="1">
      <alignment horizontal="center"/>
    </xf>
    <xf numFmtId="1" fontId="19" fillId="0" borderId="27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2" fontId="19" fillId="0" borderId="21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left"/>
    </xf>
    <xf numFmtId="1" fontId="19" fillId="0" borderId="21" xfId="0" applyNumberFormat="1" applyFont="1" applyFill="1" applyBorder="1" applyAlignment="1">
      <alignment horizontal="center"/>
    </xf>
    <xf numFmtId="2" fontId="19" fillId="27" borderId="0" xfId="33" applyNumberFormat="1" applyFont="1" applyFill="1" applyBorder="1" applyAlignment="1">
      <alignment horizontal="center"/>
      <protection/>
    </xf>
    <xf numFmtId="2" fontId="19" fillId="27" borderId="14" xfId="33" applyNumberFormat="1" applyFont="1" applyFill="1" applyBorder="1" applyAlignment="1">
      <alignment horizontal="center"/>
      <protection/>
    </xf>
    <xf numFmtId="1" fontId="19" fillId="27" borderId="0" xfId="0" applyNumberFormat="1" applyFont="1" applyFill="1" applyBorder="1" applyAlignment="1">
      <alignment horizontal="center"/>
    </xf>
    <xf numFmtId="2" fontId="19" fillId="27" borderId="28" xfId="33" applyNumberFormat="1" applyFont="1" applyFill="1" applyBorder="1" applyAlignment="1">
      <alignment horizontal="center"/>
      <protection/>
    </xf>
    <xf numFmtId="2" fontId="19" fillId="27" borderId="29" xfId="33" applyNumberFormat="1" applyFont="1" applyFill="1" applyBorder="1" applyAlignment="1">
      <alignment horizontal="center"/>
      <protection/>
    </xf>
    <xf numFmtId="2" fontId="21" fillId="27" borderId="22" xfId="0" applyNumberFormat="1" applyFont="1" applyFill="1" applyBorder="1" applyAlignment="1">
      <alignment horizontal="left"/>
    </xf>
    <xf numFmtId="2" fontId="19" fillId="27" borderId="22" xfId="33" applyNumberFormat="1" applyFont="1" applyFill="1" applyBorder="1" applyAlignment="1">
      <alignment horizontal="center"/>
      <protection/>
    </xf>
    <xf numFmtId="1" fontId="20" fillId="27" borderId="21" xfId="0" applyNumberFormat="1" applyFont="1" applyFill="1" applyBorder="1" applyAlignment="1">
      <alignment horizontal="center"/>
    </xf>
    <xf numFmtId="2" fontId="19" fillId="27" borderId="10" xfId="33" applyNumberFormat="1" applyFont="1" applyFill="1" applyBorder="1" applyAlignment="1">
      <alignment horizontal="center"/>
      <protection/>
    </xf>
    <xf numFmtId="2" fontId="19" fillId="27" borderId="11" xfId="33" applyNumberFormat="1" applyFont="1" applyFill="1" applyBorder="1" applyAlignment="1">
      <alignment horizontal="center"/>
      <protection/>
    </xf>
    <xf numFmtId="2" fontId="0" fillId="27" borderId="10" xfId="0" applyNumberFormat="1" applyFont="1" applyFill="1" applyBorder="1" applyAlignment="1">
      <alignment horizontal="center"/>
    </xf>
    <xf numFmtId="2" fontId="0" fillId="27" borderId="11" xfId="0" applyNumberFormat="1" applyFont="1" applyFill="1" applyBorder="1" applyAlignment="1">
      <alignment horizontal="left"/>
    </xf>
    <xf numFmtId="1" fontId="19" fillId="27" borderId="10" xfId="0" applyNumberFormat="1" applyFont="1" applyFill="1" applyBorder="1" applyAlignment="1">
      <alignment horizontal="center"/>
    </xf>
    <xf numFmtId="2" fontId="0" fillId="27" borderId="10" xfId="0" applyNumberFormat="1" applyFill="1" applyBorder="1" applyAlignment="1">
      <alignment horizontal="center"/>
    </xf>
    <xf numFmtId="0" fontId="20" fillId="0" borderId="22" xfId="33" applyFont="1" applyFill="1" applyBorder="1" applyAlignment="1">
      <alignment horizontal="center"/>
      <protection/>
    </xf>
    <xf numFmtId="0" fontId="20" fillId="25" borderId="19" xfId="0" applyFont="1" applyFill="1" applyBorder="1" applyAlignment="1">
      <alignment horizontal="center" vertical="center" wrapText="1"/>
    </xf>
    <xf numFmtId="1" fontId="20" fillId="25" borderId="19" xfId="0" applyNumberFormat="1" applyFont="1" applyFill="1" applyBorder="1" applyAlignment="1">
      <alignment horizontal="center" vertical="center" wrapText="1"/>
    </xf>
    <xf numFmtId="2" fontId="19" fillId="25" borderId="30" xfId="33" applyNumberFormat="1" applyFont="1" applyFill="1" applyBorder="1" applyAlignment="1">
      <alignment horizontal="center"/>
      <protection/>
    </xf>
    <xf numFmtId="2" fontId="19" fillId="25" borderId="31" xfId="33" applyNumberFormat="1" applyFont="1" applyFill="1" applyBorder="1" applyAlignment="1">
      <alignment horizontal="center"/>
      <protection/>
    </xf>
    <xf numFmtId="2" fontId="0" fillId="25" borderId="30" xfId="0" applyNumberFormat="1" applyFont="1" applyFill="1" applyBorder="1" applyAlignment="1">
      <alignment horizontal="center"/>
    </xf>
    <xf numFmtId="2" fontId="0" fillId="25" borderId="31" xfId="0" applyNumberFormat="1" applyFont="1" applyFill="1" applyBorder="1" applyAlignment="1">
      <alignment horizontal="left"/>
    </xf>
    <xf numFmtId="1" fontId="19" fillId="25" borderId="30" xfId="0" applyNumberFormat="1" applyFont="1" applyFill="1" applyBorder="1" applyAlignment="1">
      <alignment horizontal="center"/>
    </xf>
    <xf numFmtId="1" fontId="19" fillId="0" borderId="32" xfId="0" applyNumberFormat="1" applyFont="1" applyFill="1" applyBorder="1" applyAlignment="1">
      <alignment horizontal="center"/>
    </xf>
    <xf numFmtId="1" fontId="19" fillId="0" borderId="33" xfId="0" applyNumberFormat="1" applyFont="1" applyFill="1" applyBorder="1" applyAlignment="1">
      <alignment horizontal="center"/>
    </xf>
    <xf numFmtId="1" fontId="19" fillId="0" borderId="34" xfId="0" applyNumberFormat="1" applyFont="1" applyBorder="1" applyAlignment="1">
      <alignment horizontal="center"/>
    </xf>
    <xf numFmtId="1" fontId="19" fillId="0" borderId="35" xfId="0" applyNumberFormat="1" applyFont="1" applyBorder="1" applyAlignment="1">
      <alignment horizontal="center"/>
    </xf>
    <xf numFmtId="1" fontId="19" fillId="0" borderId="35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1" fontId="19" fillId="0" borderId="36" xfId="0" applyNumberFormat="1" applyFont="1" applyBorder="1" applyAlignment="1">
      <alignment horizontal="center"/>
    </xf>
    <xf numFmtId="1" fontId="19" fillId="0" borderId="37" xfId="0" applyNumberFormat="1" applyFont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1" fontId="19" fillId="0" borderId="41" xfId="0" applyNumberFormat="1" applyFont="1" applyFill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1" fontId="19" fillId="0" borderId="43" xfId="0" applyNumberFormat="1" applyFont="1" applyBorder="1" applyAlignment="1">
      <alignment horizontal="center"/>
    </xf>
    <xf numFmtId="1" fontId="19" fillId="25" borderId="44" xfId="0" applyNumberFormat="1" applyFont="1" applyFill="1" applyBorder="1" applyAlignment="1">
      <alignment horizontal="center" vertical="center" wrapText="1"/>
    </xf>
    <xf numFmtId="1" fontId="19" fillId="25" borderId="45" xfId="0" applyNumberFormat="1" applyFont="1" applyFill="1" applyBorder="1" applyAlignment="1">
      <alignment horizontal="center" vertical="center" wrapText="1"/>
    </xf>
    <xf numFmtId="1" fontId="19" fillId="25" borderId="46" xfId="0" applyNumberFormat="1" applyFont="1" applyFill="1" applyBorder="1" applyAlignment="1">
      <alignment horizontal="center" vertical="center" wrapText="1"/>
    </xf>
    <xf numFmtId="1" fontId="19" fillId="25" borderId="47" xfId="0" applyNumberFormat="1" applyFont="1" applyFill="1" applyBorder="1" applyAlignment="1">
      <alignment horizontal="center" vertical="center" wrapText="1"/>
    </xf>
    <xf numFmtId="1" fontId="20" fillId="25" borderId="46" xfId="0" applyNumberFormat="1" applyFont="1" applyFill="1" applyBorder="1" applyAlignment="1">
      <alignment horizontal="center" vertical="center" wrapText="1"/>
    </xf>
    <xf numFmtId="1" fontId="20" fillId="25" borderId="47" xfId="0" applyNumberFormat="1" applyFont="1" applyFill="1" applyBorder="1" applyAlignment="1">
      <alignment horizontal="center" vertical="center" wrapText="1"/>
    </xf>
    <xf numFmtId="1" fontId="19" fillId="25" borderId="48" xfId="0" applyNumberFormat="1" applyFont="1" applyFill="1" applyBorder="1" applyAlignment="1">
      <alignment horizontal="center" vertical="center" wrapText="1"/>
    </xf>
    <xf numFmtId="1" fontId="19" fillId="25" borderId="49" xfId="0" applyNumberFormat="1" applyFont="1" applyFill="1" applyBorder="1" applyAlignment="1">
      <alignment horizontal="center" vertical="center" wrapText="1"/>
    </xf>
    <xf numFmtId="1" fontId="19" fillId="25" borderId="35" xfId="0" applyNumberFormat="1" applyFont="1" applyFill="1" applyBorder="1" applyAlignment="1">
      <alignment horizontal="center" vertical="center" wrapText="1"/>
    </xf>
    <xf numFmtId="1" fontId="19" fillId="25" borderId="34" xfId="0" applyNumberFormat="1" applyFont="1" applyFill="1" applyBorder="1" applyAlignment="1">
      <alignment horizontal="center" vertical="center" wrapText="1"/>
    </xf>
    <xf numFmtId="1" fontId="19" fillId="25" borderId="36" xfId="0" applyNumberFormat="1" applyFont="1" applyFill="1" applyBorder="1" applyAlignment="1">
      <alignment horizontal="center" vertical="center" wrapText="1"/>
    </xf>
    <xf numFmtId="1" fontId="19" fillId="25" borderId="37" xfId="0" applyNumberFormat="1" applyFont="1" applyFill="1" applyBorder="1" applyAlignment="1">
      <alignment horizontal="center" vertical="center" wrapText="1"/>
    </xf>
    <xf numFmtId="1" fontId="19" fillId="25" borderId="46" xfId="0" applyNumberFormat="1" applyFont="1" applyFill="1" applyBorder="1" applyAlignment="1">
      <alignment horizontal="center"/>
    </xf>
    <xf numFmtId="1" fontId="19" fillId="25" borderId="45" xfId="0" applyNumberFormat="1" applyFont="1" applyFill="1" applyBorder="1" applyAlignment="1">
      <alignment horizontal="center"/>
    </xf>
    <xf numFmtId="1" fontId="19" fillId="25" borderId="48" xfId="0" applyNumberFormat="1" applyFont="1" applyFill="1" applyBorder="1" applyAlignment="1">
      <alignment horizontal="center"/>
    </xf>
    <xf numFmtId="1" fontId="19" fillId="25" borderId="49" xfId="0" applyNumberFormat="1" applyFont="1" applyFill="1" applyBorder="1" applyAlignment="1">
      <alignment horizontal="center"/>
    </xf>
    <xf numFmtId="1" fontId="19" fillId="25" borderId="35" xfId="0" applyNumberFormat="1" applyFont="1" applyFill="1" applyBorder="1" applyAlignment="1">
      <alignment horizontal="center"/>
    </xf>
    <xf numFmtId="1" fontId="19" fillId="25" borderId="34" xfId="0" applyNumberFormat="1" applyFont="1" applyFill="1" applyBorder="1" applyAlignment="1">
      <alignment horizontal="center"/>
    </xf>
    <xf numFmtId="1" fontId="19" fillId="25" borderId="36" xfId="0" applyNumberFormat="1" applyFont="1" applyFill="1" applyBorder="1" applyAlignment="1">
      <alignment horizontal="center"/>
    </xf>
    <xf numFmtId="1" fontId="19" fillId="25" borderId="37" xfId="0" applyNumberFormat="1" applyFont="1" applyFill="1" applyBorder="1" applyAlignment="1">
      <alignment horizontal="center"/>
    </xf>
    <xf numFmtId="1" fontId="19" fillId="25" borderId="42" xfId="0" applyNumberFormat="1" applyFont="1" applyFill="1" applyBorder="1" applyAlignment="1">
      <alignment horizontal="center"/>
    </xf>
    <xf numFmtId="1" fontId="19" fillId="25" borderId="43" xfId="0" applyNumberFormat="1" applyFont="1" applyFill="1" applyBorder="1" applyAlignment="1">
      <alignment horizontal="center"/>
    </xf>
    <xf numFmtId="1" fontId="20" fillId="25" borderId="35" xfId="0" applyNumberFormat="1" applyFont="1" applyFill="1" applyBorder="1" applyAlignment="1">
      <alignment horizontal="center"/>
    </xf>
    <xf numFmtId="1" fontId="20" fillId="25" borderId="34" xfId="0" applyNumberFormat="1" applyFont="1" applyFill="1" applyBorder="1" applyAlignment="1">
      <alignment horizontal="center"/>
    </xf>
    <xf numFmtId="1" fontId="19" fillId="27" borderId="35" xfId="0" applyNumberFormat="1" applyFont="1" applyFill="1" applyBorder="1" applyAlignment="1">
      <alignment horizontal="center"/>
    </xf>
    <xf numFmtId="1" fontId="19" fillId="27" borderId="34" xfId="0" applyNumberFormat="1" applyFont="1" applyFill="1" applyBorder="1" applyAlignment="1">
      <alignment horizontal="center"/>
    </xf>
    <xf numFmtId="1" fontId="20" fillId="27" borderId="43" xfId="0" applyNumberFormat="1" applyFont="1" applyFill="1" applyBorder="1" applyAlignment="1">
      <alignment horizontal="center"/>
    </xf>
    <xf numFmtId="1" fontId="20" fillId="27" borderId="41" xfId="0" applyNumberFormat="1" applyFont="1" applyFill="1" applyBorder="1" applyAlignment="1">
      <alignment horizontal="center"/>
    </xf>
    <xf numFmtId="1" fontId="19" fillId="26" borderId="34" xfId="0" applyNumberFormat="1" applyFont="1" applyFill="1" applyBorder="1" applyAlignment="1">
      <alignment horizontal="center"/>
    </xf>
    <xf numFmtId="2" fontId="0" fillId="25" borderId="15" xfId="0" applyNumberFormat="1" applyFill="1" applyBorder="1" applyAlignment="1">
      <alignment horizontal="center"/>
    </xf>
    <xf numFmtId="2" fontId="0" fillId="27" borderId="0" xfId="0" applyNumberFormat="1" applyFill="1" applyBorder="1" applyAlignment="1">
      <alignment horizontal="center"/>
    </xf>
    <xf numFmtId="0" fontId="20" fillId="0" borderId="50" xfId="33" applyFont="1" applyFill="1" applyBorder="1" applyAlignment="1">
      <alignment horizontal="center"/>
      <protection/>
    </xf>
    <xf numFmtId="1" fontId="19" fillId="0" borderId="51" xfId="0" applyNumberFormat="1" applyFont="1" applyBorder="1" applyAlignment="1">
      <alignment horizontal="center" wrapText="1"/>
    </xf>
    <xf numFmtId="0" fontId="20" fillId="0" borderId="52" xfId="33" applyFont="1" applyBorder="1" applyAlignment="1">
      <alignment horizontal="center"/>
      <protection/>
    </xf>
    <xf numFmtId="2" fontId="19" fillId="25" borderId="53" xfId="33" applyNumberFormat="1" applyFont="1" applyFill="1" applyBorder="1" applyAlignment="1">
      <alignment horizontal="center"/>
      <protection/>
    </xf>
    <xf numFmtId="2" fontId="0" fillId="25" borderId="16" xfId="0" applyNumberFormat="1" applyFont="1" applyFill="1" applyBorder="1" applyAlignment="1">
      <alignment horizontal="left"/>
    </xf>
    <xf numFmtId="2" fontId="19" fillId="0" borderId="54" xfId="33" applyNumberFormat="1" applyFont="1" applyFill="1" applyBorder="1" applyAlignment="1">
      <alignment horizontal="center"/>
      <protection/>
    </xf>
    <xf numFmtId="2" fontId="19" fillId="0" borderId="55" xfId="33" applyNumberFormat="1" applyFont="1" applyFill="1" applyBorder="1" applyAlignment="1">
      <alignment horizontal="center"/>
      <protection/>
    </xf>
    <xf numFmtId="2" fontId="19" fillId="25" borderId="56" xfId="33" applyNumberFormat="1" applyFont="1" applyFill="1" applyBorder="1" applyAlignment="1">
      <alignment horizontal="center"/>
      <protection/>
    </xf>
    <xf numFmtId="2" fontId="19" fillId="27" borderId="56" xfId="33" applyNumberFormat="1" applyFont="1" applyFill="1" applyBorder="1" applyAlignment="1">
      <alignment horizontal="center"/>
      <protection/>
    </xf>
    <xf numFmtId="2" fontId="19" fillId="25" borderId="55" xfId="33" applyNumberFormat="1" applyFont="1" applyFill="1" applyBorder="1" applyAlignment="1">
      <alignment horizontal="center"/>
      <protection/>
    </xf>
    <xf numFmtId="2" fontId="19" fillId="0" borderId="56" xfId="33" applyNumberFormat="1" applyFont="1" applyFill="1" applyBorder="1" applyAlignment="1">
      <alignment horizontal="center"/>
      <protection/>
    </xf>
    <xf numFmtId="2" fontId="19" fillId="0" borderId="57" xfId="33" applyNumberFormat="1" applyFont="1" applyFill="1" applyBorder="1" applyAlignment="1">
      <alignment horizontal="center"/>
      <protection/>
    </xf>
    <xf numFmtId="2" fontId="0" fillId="0" borderId="58" xfId="0" applyNumberFormat="1" applyFont="1" applyFill="1" applyBorder="1" applyAlignment="1">
      <alignment horizontal="left"/>
    </xf>
    <xf numFmtId="2" fontId="0" fillId="0" borderId="16" xfId="0" applyNumberFormat="1" applyFont="1" applyFill="1" applyBorder="1" applyAlignment="1">
      <alignment horizontal="left"/>
    </xf>
    <xf numFmtId="2" fontId="0" fillId="27" borderId="16" xfId="0" applyNumberFormat="1" applyFont="1" applyFill="1" applyBorder="1" applyAlignment="1">
      <alignment horizontal="left"/>
    </xf>
    <xf numFmtId="2" fontId="0" fillId="25" borderId="13" xfId="0" applyNumberFormat="1" applyFont="1" applyFill="1" applyBorder="1" applyAlignment="1">
      <alignment horizontal="left"/>
    </xf>
    <xf numFmtId="2" fontId="0" fillId="27" borderId="59" xfId="0" applyNumberFormat="1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left"/>
    </xf>
    <xf numFmtId="2" fontId="0" fillId="0" borderId="59" xfId="0" applyNumberFormat="1" applyFont="1" applyFill="1" applyBorder="1" applyAlignment="1">
      <alignment horizontal="left"/>
    </xf>
    <xf numFmtId="2" fontId="0" fillId="0" borderId="52" xfId="0" applyNumberFormat="1" applyFont="1" applyFill="1" applyBorder="1" applyAlignment="1">
      <alignment horizontal="left"/>
    </xf>
    <xf numFmtId="2" fontId="21" fillId="27" borderId="60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25" borderId="34" xfId="0" applyNumberFormat="1" applyFont="1" applyFill="1" applyBorder="1" applyAlignment="1">
      <alignment horizontal="center"/>
    </xf>
    <xf numFmtId="2" fontId="0" fillId="0" borderId="47" xfId="0" applyNumberFormat="1" applyFill="1" applyBorder="1" applyAlignment="1">
      <alignment horizontal="center"/>
    </xf>
    <xf numFmtId="2" fontId="0" fillId="25" borderId="49" xfId="0" applyNumberFormat="1" applyFill="1" applyBorder="1" applyAlignment="1">
      <alignment horizontal="center"/>
    </xf>
    <xf numFmtId="2" fontId="0" fillId="27" borderId="49" xfId="0" applyNumberFormat="1" applyFont="1" applyFill="1" applyBorder="1" applyAlignment="1">
      <alignment horizontal="center"/>
    </xf>
    <xf numFmtId="2" fontId="0" fillId="25" borderId="61" xfId="0" applyNumberFormat="1" applyFont="1" applyFill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25" borderId="61" xfId="0" applyNumberForma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/>
    </xf>
    <xf numFmtId="2" fontId="0" fillId="0" borderId="62" xfId="0" applyNumberFormat="1" applyFont="1" applyBorder="1" applyAlignment="1">
      <alignment horizontal="center"/>
    </xf>
    <xf numFmtId="2" fontId="20" fillId="25" borderId="55" xfId="33" applyNumberFormat="1" applyFont="1" applyFill="1" applyBorder="1" applyAlignment="1">
      <alignment horizontal="center"/>
      <protection/>
    </xf>
    <xf numFmtId="2" fontId="21" fillId="25" borderId="61" xfId="0" applyNumberFormat="1" applyFont="1" applyFill="1" applyBorder="1" applyAlignment="1">
      <alignment horizontal="center"/>
    </xf>
    <xf numFmtId="2" fontId="21" fillId="25" borderId="16" xfId="0" applyNumberFormat="1" applyFont="1" applyFill="1" applyBorder="1" applyAlignment="1">
      <alignment horizontal="left"/>
    </xf>
    <xf numFmtId="1" fontId="20" fillId="25" borderId="10" xfId="0" applyNumberFormat="1" applyFont="1" applyFill="1" applyBorder="1" applyAlignment="1">
      <alignment horizontal="center"/>
    </xf>
    <xf numFmtId="1" fontId="19" fillId="0" borderId="48" xfId="0" applyNumberFormat="1" applyFont="1" applyFill="1" applyBorder="1" applyAlignment="1">
      <alignment horizontal="center"/>
    </xf>
    <xf numFmtId="0" fontId="20" fillId="0" borderId="63" xfId="33" applyFont="1" applyFill="1" applyBorder="1" applyAlignment="1">
      <alignment horizontal="center"/>
      <protection/>
    </xf>
    <xf numFmtId="0" fontId="20" fillId="0" borderId="64" xfId="33" applyFont="1" applyFill="1" applyBorder="1" applyAlignment="1">
      <alignment horizontal="center"/>
      <protection/>
    </xf>
    <xf numFmtId="1" fontId="19" fillId="0" borderId="51" xfId="0" applyNumberFormat="1" applyFont="1" applyFill="1" applyBorder="1" applyAlignment="1">
      <alignment horizontal="center" wrapText="1"/>
    </xf>
    <xf numFmtId="0" fontId="20" fillId="0" borderId="59" xfId="33" applyFont="1" applyFill="1" applyBorder="1" applyAlignment="1">
      <alignment horizontal="center"/>
      <protection/>
    </xf>
    <xf numFmtId="0" fontId="20" fillId="0" borderId="0" xfId="33" applyFont="1" applyFill="1" applyBorder="1" applyAlignment="1">
      <alignment horizontal="center"/>
      <protection/>
    </xf>
    <xf numFmtId="1" fontId="19" fillId="0" borderId="36" xfId="0" applyNumberFormat="1" applyFont="1" applyFill="1" applyBorder="1" applyAlignment="1">
      <alignment horizontal="center"/>
    </xf>
    <xf numFmtId="1" fontId="19" fillId="0" borderId="37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19" fillId="25" borderId="65" xfId="0" applyFont="1" applyFill="1" applyBorder="1" applyAlignment="1">
      <alignment horizontal="center" vertical="center"/>
    </xf>
    <xf numFmtId="0" fontId="19" fillId="25" borderId="50" xfId="0" applyFont="1" applyFill="1" applyBorder="1" applyAlignment="1">
      <alignment horizontal="center" vertical="center"/>
    </xf>
    <xf numFmtId="0" fontId="20" fillId="25" borderId="66" xfId="0" applyFont="1" applyFill="1" applyBorder="1" applyAlignment="1">
      <alignment horizontal="center" vertical="center"/>
    </xf>
    <xf numFmtId="0" fontId="19" fillId="25" borderId="67" xfId="0" applyFont="1" applyFill="1" applyBorder="1" applyAlignment="1">
      <alignment horizontal="center" vertical="center"/>
    </xf>
    <xf numFmtId="0" fontId="19" fillId="25" borderId="65" xfId="0" applyFont="1" applyFill="1" applyBorder="1" applyAlignment="1">
      <alignment horizontal="center"/>
    </xf>
    <xf numFmtId="0" fontId="19" fillId="25" borderId="67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25" borderId="68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19" fillId="25" borderId="69" xfId="0" applyFont="1" applyFill="1" applyBorder="1" applyAlignment="1">
      <alignment horizontal="center"/>
    </xf>
    <xf numFmtId="0" fontId="20" fillId="25" borderId="68" xfId="0" applyFont="1" applyFill="1" applyBorder="1" applyAlignment="1">
      <alignment horizontal="center"/>
    </xf>
    <xf numFmtId="0" fontId="19" fillId="0" borderId="70" xfId="0" applyFont="1" applyFill="1" applyBorder="1" applyAlignment="1">
      <alignment horizontal="center"/>
    </xf>
    <xf numFmtId="1" fontId="19" fillId="0" borderId="71" xfId="0" applyNumberFormat="1" applyFont="1" applyBorder="1" applyAlignment="1">
      <alignment horizontal="center" wrapText="1"/>
    </xf>
    <xf numFmtId="0" fontId="20" fillId="25" borderId="50" xfId="0" applyFont="1" applyFill="1" applyBorder="1" applyAlignment="1">
      <alignment horizontal="center"/>
    </xf>
    <xf numFmtId="0" fontId="19" fillId="27" borderId="67" xfId="0" applyFont="1" applyFill="1" applyBorder="1" applyAlignment="1">
      <alignment horizontal="center"/>
    </xf>
    <xf numFmtId="0" fontId="19" fillId="25" borderId="50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19" fillId="0" borderId="72" xfId="0" applyFont="1" applyFill="1" applyBorder="1" applyAlignment="1">
      <alignment horizontal="center"/>
    </xf>
    <xf numFmtId="1" fontId="19" fillId="0" borderId="73" xfId="0" applyNumberFormat="1" applyFont="1" applyBorder="1" applyAlignment="1">
      <alignment horizontal="center" wrapText="1"/>
    </xf>
    <xf numFmtId="0" fontId="20" fillId="27" borderId="74" xfId="0" applyFont="1" applyFill="1" applyBorder="1" applyAlignment="1">
      <alignment horizontal="center"/>
    </xf>
    <xf numFmtId="0" fontId="20" fillId="25" borderId="67" xfId="0" applyFont="1" applyFill="1" applyBorder="1" applyAlignment="1">
      <alignment horizontal="center"/>
    </xf>
    <xf numFmtId="0" fontId="19" fillId="27" borderId="50" xfId="0" applyFont="1" applyFill="1" applyBorder="1" applyAlignment="1">
      <alignment horizontal="center"/>
    </xf>
    <xf numFmtId="0" fontId="19" fillId="26" borderId="67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1" fontId="19" fillId="0" borderId="75" xfId="0" applyNumberFormat="1" applyFont="1" applyFill="1" applyBorder="1" applyAlignment="1">
      <alignment horizontal="center" wrapText="1"/>
    </xf>
    <xf numFmtId="2" fontId="19" fillId="0" borderId="76" xfId="33" applyNumberFormat="1" applyFont="1" applyFill="1" applyBorder="1" applyAlignment="1">
      <alignment horizontal="center"/>
      <protection/>
    </xf>
    <xf numFmtId="2" fontId="19" fillId="0" borderId="77" xfId="33" applyNumberFormat="1" applyFont="1" applyFill="1" applyBorder="1" applyAlignment="1">
      <alignment horizontal="center"/>
      <protection/>
    </xf>
    <xf numFmtId="2" fontId="0" fillId="0" borderId="77" xfId="0" applyNumberFormat="1" applyFont="1" applyFill="1" applyBorder="1" applyAlignment="1">
      <alignment horizontal="left"/>
    </xf>
    <xf numFmtId="1" fontId="19" fillId="0" borderId="76" xfId="0" applyNumberFormat="1" applyFont="1" applyFill="1" applyBorder="1" applyAlignment="1">
      <alignment horizontal="center"/>
    </xf>
    <xf numFmtId="0" fontId="20" fillId="0" borderId="77" xfId="33" applyFont="1" applyFill="1" applyBorder="1" applyAlignment="1">
      <alignment horizontal="center"/>
      <protection/>
    </xf>
    <xf numFmtId="0" fontId="20" fillId="0" borderId="76" xfId="33" applyFont="1" applyFill="1" applyBorder="1" applyAlignment="1">
      <alignment horizontal="center"/>
      <protection/>
    </xf>
    <xf numFmtId="1" fontId="19" fillId="0" borderId="78" xfId="0" applyNumberFormat="1" applyFont="1" applyFill="1" applyBorder="1" applyAlignment="1">
      <alignment horizontal="center" wrapText="1"/>
    </xf>
    <xf numFmtId="1" fontId="19" fillId="25" borderId="79" xfId="0" applyNumberFormat="1" applyFont="1" applyFill="1" applyBorder="1" applyAlignment="1">
      <alignment horizontal="center"/>
    </xf>
    <xf numFmtId="0" fontId="20" fillId="0" borderId="80" xfId="33" applyFont="1" applyBorder="1" applyAlignment="1">
      <alignment horizontal="center"/>
      <protection/>
    </xf>
    <xf numFmtId="0" fontId="20" fillId="0" borderId="81" xfId="33" applyFont="1" applyFill="1" applyBorder="1" applyAlignment="1">
      <alignment horizontal="center"/>
      <protection/>
    </xf>
    <xf numFmtId="1" fontId="19" fillId="0" borderId="82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1" fontId="19" fillId="0" borderId="0" xfId="0" applyNumberFormat="1" applyFont="1" applyFill="1" applyBorder="1" applyAlignment="1">
      <alignment horizontal="center" wrapText="1"/>
    </xf>
    <xf numFmtId="0" fontId="20" fillId="27" borderId="83" xfId="33" applyFont="1" applyFill="1" applyBorder="1" applyAlignment="1">
      <alignment horizontal="center"/>
      <protection/>
    </xf>
    <xf numFmtId="0" fontId="20" fillId="27" borderId="84" xfId="33" applyFont="1" applyFill="1" applyBorder="1" applyAlignment="1">
      <alignment horizontal="center"/>
      <protection/>
    </xf>
    <xf numFmtId="0" fontId="20" fillId="27" borderId="85" xfId="33" applyFont="1" applyFill="1" applyBorder="1" applyAlignment="1">
      <alignment horizontal="center"/>
      <protection/>
    </xf>
    <xf numFmtId="0" fontId="20" fillId="27" borderId="18" xfId="33" applyFont="1" applyFill="1" applyBorder="1" applyAlignment="1">
      <alignment horizontal="center"/>
      <protection/>
    </xf>
    <xf numFmtId="0" fontId="20" fillId="27" borderId="51" xfId="33" applyFont="1" applyFill="1" applyBorder="1" applyAlignment="1">
      <alignment horizontal="center"/>
      <protection/>
    </xf>
    <xf numFmtId="0" fontId="20" fillId="27" borderId="11" xfId="33" applyFont="1" applyFill="1" applyBorder="1" applyAlignment="1">
      <alignment horizontal="center"/>
      <protection/>
    </xf>
    <xf numFmtId="0" fontId="20" fillId="27" borderId="71" xfId="33" applyFont="1" applyFill="1" applyBorder="1" applyAlignment="1">
      <alignment horizontal="center"/>
      <protection/>
    </xf>
    <xf numFmtId="0" fontId="20" fillId="27" borderId="13" xfId="33" applyFont="1" applyFill="1" applyBorder="1" applyAlignment="1">
      <alignment horizontal="center"/>
      <protection/>
    </xf>
    <xf numFmtId="0" fontId="20" fillId="27" borderId="66" xfId="33" applyFont="1" applyFill="1" applyBorder="1" applyAlignment="1">
      <alignment horizontal="center"/>
      <protection/>
    </xf>
    <xf numFmtId="0" fontId="20" fillId="27" borderId="20" xfId="33" applyFont="1" applyFill="1" applyBorder="1" applyAlignment="1">
      <alignment horizontal="center"/>
      <protection/>
    </xf>
    <xf numFmtId="1" fontId="24" fillId="0" borderId="39" xfId="0" applyNumberFormat="1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20" fillId="27" borderId="86" xfId="33" applyFont="1" applyFill="1" applyBorder="1" applyAlignment="1">
      <alignment horizontal="center"/>
      <protection/>
    </xf>
    <xf numFmtId="0" fontId="20" fillId="27" borderId="26" xfId="33" applyFont="1" applyFill="1" applyBorder="1" applyAlignment="1">
      <alignment horizontal="center"/>
      <protection/>
    </xf>
    <xf numFmtId="0" fontId="20" fillId="27" borderId="27" xfId="33" applyFont="1" applyFill="1" applyBorder="1" applyAlignment="1">
      <alignment horizontal="center"/>
      <protection/>
    </xf>
    <xf numFmtId="0" fontId="24" fillId="0" borderId="87" xfId="0" applyFont="1" applyBorder="1" applyAlignment="1">
      <alignment horizontal="center" wrapText="1"/>
    </xf>
    <xf numFmtId="0" fontId="24" fillId="0" borderId="8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0" fillId="27" borderId="67" xfId="33" applyFont="1" applyFill="1" applyBorder="1" applyAlignment="1">
      <alignment horizontal="center"/>
      <protection/>
    </xf>
    <xf numFmtId="0" fontId="20" fillId="27" borderId="14" xfId="33" applyFont="1" applyFill="1" applyBorder="1" applyAlignment="1">
      <alignment horizontal="center"/>
      <protection/>
    </xf>
    <xf numFmtId="0" fontId="20" fillId="27" borderId="75" xfId="33" applyFont="1" applyFill="1" applyBorder="1" applyAlignment="1">
      <alignment horizontal="center"/>
      <protection/>
    </xf>
    <xf numFmtId="0" fontId="18" fillId="0" borderId="0" xfId="0" applyFont="1" applyBorder="1" applyAlignment="1">
      <alignment horizontal="center"/>
    </xf>
    <xf numFmtId="0" fontId="24" fillId="0" borderId="89" xfId="0" applyFont="1" applyBorder="1" applyAlignment="1">
      <alignment horizontal="center" vertical="center"/>
    </xf>
    <xf numFmtId="0" fontId="24" fillId="0" borderId="90" xfId="0" applyFont="1" applyBorder="1" applyAlignment="1">
      <alignment horizontal="center" vertical="center"/>
    </xf>
    <xf numFmtId="2" fontId="24" fillId="0" borderId="91" xfId="0" applyNumberFormat="1" applyFont="1" applyBorder="1" applyAlignment="1">
      <alignment horizontal="center" wrapText="1"/>
    </xf>
    <xf numFmtId="2" fontId="24" fillId="0" borderId="92" xfId="0" applyNumberFormat="1" applyFont="1" applyBorder="1" applyAlignment="1">
      <alignment horizontal="center" wrapText="1"/>
    </xf>
    <xf numFmtId="0" fontId="24" fillId="0" borderId="91" xfId="0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20" fillId="27" borderId="93" xfId="33" applyFont="1" applyFill="1" applyBorder="1" applyAlignment="1">
      <alignment horizontal="center"/>
      <protection/>
    </xf>
    <xf numFmtId="0" fontId="20" fillId="27" borderId="94" xfId="33" applyFont="1" applyFill="1" applyBorder="1" applyAlignment="1">
      <alignment horizontal="center"/>
      <protection/>
    </xf>
    <xf numFmtId="0" fontId="20" fillId="27" borderId="95" xfId="33" applyFont="1" applyFill="1" applyBorder="1" applyAlignment="1">
      <alignment horizontal="center"/>
      <protection/>
    </xf>
    <xf numFmtId="1" fontId="24" fillId="0" borderId="38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1" fontId="24" fillId="0" borderId="97" xfId="0" applyNumberFormat="1" applyFont="1" applyBorder="1" applyAlignment="1">
      <alignment horizontal="center" wrapText="1"/>
    </xf>
    <xf numFmtId="1" fontId="24" fillId="0" borderId="98" xfId="0" applyNumberFormat="1" applyFont="1" applyBorder="1" applyAlignment="1">
      <alignment horizontal="center" wrapText="1"/>
    </xf>
    <xf numFmtId="1" fontId="24" fillId="0" borderId="99" xfId="0" applyNumberFormat="1" applyFont="1" applyBorder="1" applyAlignment="1">
      <alignment horizontal="center" wrapText="1"/>
    </xf>
    <xf numFmtId="0" fontId="24" fillId="0" borderId="87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0" fontId="20" fillId="28" borderId="32" xfId="0" applyFont="1" applyFill="1" applyBorder="1" applyAlignment="1">
      <alignment horizontal="center"/>
    </xf>
    <xf numFmtId="0" fontId="20" fillId="28" borderId="15" xfId="0" applyFont="1" applyFill="1" applyBorder="1" applyAlignment="1">
      <alignment horizontal="center"/>
    </xf>
    <xf numFmtId="0" fontId="20" fillId="28" borderId="100" xfId="0" applyFont="1" applyFill="1" applyBorder="1" applyAlignment="1">
      <alignment horizontal="center"/>
    </xf>
    <xf numFmtId="0" fontId="20" fillId="27" borderId="101" xfId="33" applyFont="1" applyFill="1" applyBorder="1" applyAlignment="1">
      <alignment horizontal="center"/>
      <protection/>
    </xf>
    <xf numFmtId="0" fontId="20" fillId="27" borderId="77" xfId="33" applyFont="1" applyFill="1" applyBorder="1" applyAlignment="1">
      <alignment horizontal="center"/>
      <protection/>
    </xf>
    <xf numFmtId="0" fontId="20" fillId="27" borderId="78" xfId="33" applyFont="1" applyFill="1" applyBorder="1" applyAlignment="1">
      <alignment horizontal="center"/>
      <protection/>
    </xf>
    <xf numFmtId="1" fontId="24" fillId="0" borderId="91" xfId="0" applyNumberFormat="1" applyFont="1" applyBorder="1" applyAlignment="1">
      <alignment horizontal="center" vertical="center" wrapText="1"/>
    </xf>
    <xf numFmtId="1" fontId="24" fillId="0" borderId="92" xfId="0" applyNumberFormat="1" applyFont="1" applyBorder="1" applyAlignment="1">
      <alignment horizontal="center" vertical="center" wrapText="1"/>
    </xf>
    <xf numFmtId="0" fontId="20" fillId="28" borderId="102" xfId="0" applyFont="1" applyFill="1" applyBorder="1" applyAlignment="1">
      <alignment horizontal="center"/>
    </xf>
    <xf numFmtId="0" fontId="20" fillId="28" borderId="103" xfId="0" applyFont="1" applyFill="1" applyBorder="1" applyAlignment="1">
      <alignment horizontal="center"/>
    </xf>
    <xf numFmtId="0" fontId="20" fillId="27" borderId="59" xfId="33" applyFont="1" applyFill="1" applyBorder="1" applyAlignment="1">
      <alignment horizontal="center"/>
      <protection/>
    </xf>
    <xf numFmtId="0" fontId="24" fillId="0" borderId="91" xfId="0" applyFont="1" applyBorder="1" applyAlignment="1">
      <alignment horizontal="center" wrapText="1"/>
    </xf>
    <xf numFmtId="0" fontId="24" fillId="0" borderId="92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0" fillId="27" borderId="16" xfId="33" applyFont="1" applyFill="1" applyBorder="1" applyAlignment="1">
      <alignment horizontal="center"/>
      <protection/>
    </xf>
    <xf numFmtId="0" fontId="20" fillId="27" borderId="12" xfId="33" applyFont="1" applyFill="1" applyBorder="1" applyAlignment="1">
      <alignment horizontal="center"/>
      <protection/>
    </xf>
    <xf numFmtId="0" fontId="20" fillId="27" borderId="104" xfId="33" applyFont="1" applyFill="1" applyBorder="1" applyAlignment="1">
      <alignment horizontal="center"/>
      <protection/>
    </xf>
    <xf numFmtId="0" fontId="20" fillId="29" borderId="101" xfId="0" applyFont="1" applyFill="1" applyBorder="1" applyAlignment="1">
      <alignment horizontal="center"/>
    </xf>
    <xf numFmtId="0" fontId="19" fillId="29" borderId="5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workbookViewId="0" topLeftCell="A27">
      <selection activeCell="J27" sqref="J27:L27"/>
    </sheetView>
  </sheetViews>
  <sheetFormatPr defaultColWidth="8.8515625" defaultRowHeight="15"/>
  <cols>
    <col min="1" max="1" width="6.7109375" style="0" customWidth="1"/>
    <col min="2" max="2" width="10.7109375" style="0" customWidth="1"/>
    <col min="3" max="3" width="10.28125" style="0" customWidth="1"/>
    <col min="4" max="4" width="15.140625" style="0" customWidth="1"/>
    <col min="5" max="5" width="21.7109375" style="0" customWidth="1"/>
    <col min="6" max="6" width="14.28125" style="0" bestFit="1" customWidth="1"/>
    <col min="7" max="8" width="7.28125" style="0" customWidth="1"/>
    <col min="9" max="9" width="7.421875" style="0" customWidth="1"/>
    <col min="10" max="10" width="12.00390625" style="0" customWidth="1"/>
    <col min="11" max="11" width="16.28125" style="0" customWidth="1"/>
    <col min="12" max="15" width="8.8515625" style="0" customWidth="1"/>
    <col min="16" max="16" width="14.00390625" style="0" customWidth="1"/>
    <col min="17" max="17" width="13.140625" style="0" customWidth="1"/>
    <col min="18" max="18" width="11.421875" style="0" customWidth="1"/>
    <col min="19" max="19" width="13.00390625" style="0" customWidth="1"/>
    <col min="20" max="20" width="13.421875" style="0" customWidth="1"/>
  </cols>
  <sheetData>
    <row r="1" spans="1:12" ht="22.5">
      <c r="A1" s="271" t="s">
        <v>45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4.25" customHeight="1" thickBot="1">
      <c r="A3" s="272" t="s">
        <v>0</v>
      </c>
      <c r="B3" s="274" t="s">
        <v>1</v>
      </c>
      <c r="C3" s="265" t="s">
        <v>2</v>
      </c>
      <c r="D3" s="276" t="s">
        <v>3</v>
      </c>
      <c r="E3" s="287" t="s">
        <v>4</v>
      </c>
      <c r="F3" s="265" t="s">
        <v>5</v>
      </c>
      <c r="G3" s="295" t="s">
        <v>6</v>
      </c>
      <c r="H3" s="281" t="s">
        <v>47</v>
      </c>
      <c r="I3" s="259" t="s">
        <v>48</v>
      </c>
      <c r="J3" s="265" t="s">
        <v>7</v>
      </c>
      <c r="K3" s="300" t="s">
        <v>8</v>
      </c>
      <c r="L3" s="284" t="s">
        <v>9</v>
      </c>
    </row>
    <row r="4" spans="1:12" ht="15" thickBot="1">
      <c r="A4" s="273"/>
      <c r="B4" s="275"/>
      <c r="C4" s="266"/>
      <c r="D4" s="277"/>
      <c r="E4" s="288"/>
      <c r="F4" s="266"/>
      <c r="G4" s="296"/>
      <c r="H4" s="282"/>
      <c r="I4" s="260"/>
      <c r="J4" s="266"/>
      <c r="K4" s="301"/>
      <c r="L4" s="285"/>
    </row>
    <row r="5" spans="1:12" ht="15" thickBot="1">
      <c r="A5" s="273"/>
      <c r="B5" s="275"/>
      <c r="C5" s="266"/>
      <c r="D5" s="277"/>
      <c r="E5" s="288"/>
      <c r="F5" s="266"/>
      <c r="G5" s="296"/>
      <c r="H5" s="283"/>
      <c r="I5" s="261"/>
      <c r="J5" s="267"/>
      <c r="K5" s="302"/>
      <c r="L5" s="286"/>
    </row>
    <row r="6" spans="1:17" ht="15">
      <c r="A6" s="210" t="s">
        <v>10</v>
      </c>
      <c r="B6" s="43">
        <v>26.91</v>
      </c>
      <c r="C6" s="44">
        <v>30.04</v>
      </c>
      <c r="D6" s="78" t="s">
        <v>11</v>
      </c>
      <c r="E6" s="46" t="s">
        <v>12</v>
      </c>
      <c r="F6" s="44" t="s">
        <v>13</v>
      </c>
      <c r="G6" s="79">
        <v>1</v>
      </c>
      <c r="H6" s="135"/>
      <c r="I6" s="136"/>
      <c r="J6" s="249" t="s">
        <v>21</v>
      </c>
      <c r="K6" s="250"/>
      <c r="L6" s="251"/>
      <c r="P6" s="91"/>
      <c r="Q6" s="91"/>
    </row>
    <row r="7" spans="1:15" ht="15">
      <c r="A7" s="211" t="s">
        <v>14</v>
      </c>
      <c r="B7" s="48">
        <v>34.5</v>
      </c>
      <c r="C7" s="49">
        <v>38.51</v>
      </c>
      <c r="D7" s="74" t="s">
        <v>15</v>
      </c>
      <c r="E7" s="75" t="s">
        <v>23</v>
      </c>
      <c r="F7" s="49" t="s">
        <v>13</v>
      </c>
      <c r="G7" s="76">
        <v>1</v>
      </c>
      <c r="H7" s="137"/>
      <c r="I7" s="138"/>
      <c r="J7" s="262" t="s">
        <v>21</v>
      </c>
      <c r="K7" s="263"/>
      <c r="L7" s="264"/>
      <c r="M7" s="91"/>
      <c r="N7" s="91"/>
      <c r="O7" s="91"/>
    </row>
    <row r="8" spans="1:14" ht="15">
      <c r="A8" s="212" t="s">
        <v>16</v>
      </c>
      <c r="B8" s="59">
        <v>35.25</v>
      </c>
      <c r="C8" s="60">
        <v>39.35</v>
      </c>
      <c r="D8" s="114" t="s">
        <v>15</v>
      </c>
      <c r="E8" s="62" t="s">
        <v>23</v>
      </c>
      <c r="F8" s="60" t="s">
        <v>13</v>
      </c>
      <c r="G8" s="115">
        <v>1</v>
      </c>
      <c r="H8" s="139"/>
      <c r="I8" s="140"/>
      <c r="J8" s="262" t="s">
        <v>21</v>
      </c>
      <c r="K8" s="263"/>
      <c r="L8" s="264"/>
      <c r="N8" s="77"/>
    </row>
    <row r="9" spans="1:14" ht="15">
      <c r="A9" s="211" t="s">
        <v>17</v>
      </c>
      <c r="B9" s="43">
        <v>35.25</v>
      </c>
      <c r="C9" s="44">
        <v>39.35</v>
      </c>
      <c r="D9" s="74" t="s">
        <v>15</v>
      </c>
      <c r="E9" s="75" t="s">
        <v>23</v>
      </c>
      <c r="F9" s="44" t="s">
        <v>13</v>
      </c>
      <c r="G9" s="76">
        <v>1</v>
      </c>
      <c r="H9" s="141"/>
      <c r="I9" s="142"/>
      <c r="J9" s="262" t="s">
        <v>21</v>
      </c>
      <c r="K9" s="263"/>
      <c r="L9" s="264"/>
      <c r="N9" s="77"/>
    </row>
    <row r="10" spans="1:14" ht="17.25" customHeight="1">
      <c r="A10" s="211" t="s">
        <v>18</v>
      </c>
      <c r="B10" s="43">
        <v>34.5</v>
      </c>
      <c r="C10" s="44">
        <v>38.51</v>
      </c>
      <c r="D10" s="74" t="s">
        <v>15</v>
      </c>
      <c r="E10" s="75" t="s">
        <v>23</v>
      </c>
      <c r="F10" s="44" t="s">
        <v>13</v>
      </c>
      <c r="G10" s="76">
        <v>1</v>
      </c>
      <c r="H10" s="143"/>
      <c r="I10" s="144"/>
      <c r="J10" s="268" t="s">
        <v>21</v>
      </c>
      <c r="K10" s="269"/>
      <c r="L10" s="270"/>
      <c r="N10" s="77"/>
    </row>
    <row r="11" spans="1:14" ht="15.75" thickBot="1">
      <c r="A11" s="213" t="s">
        <v>19</v>
      </c>
      <c r="B11" s="53">
        <v>26.91</v>
      </c>
      <c r="C11" s="54">
        <v>30.04</v>
      </c>
      <c r="D11" s="68" t="s">
        <v>11</v>
      </c>
      <c r="E11" s="46" t="s">
        <v>22</v>
      </c>
      <c r="F11" s="54" t="s">
        <v>13</v>
      </c>
      <c r="G11" s="69">
        <v>1</v>
      </c>
      <c r="H11" s="145"/>
      <c r="I11" s="146"/>
      <c r="J11" s="278" t="s">
        <v>21</v>
      </c>
      <c r="K11" s="279"/>
      <c r="L11" s="280"/>
      <c r="N11" s="77"/>
    </row>
    <row r="12" spans="1:14" ht="15">
      <c r="A12" s="214">
        <v>1</v>
      </c>
      <c r="B12" s="86">
        <v>63.44</v>
      </c>
      <c r="C12" s="87">
        <v>85.29</v>
      </c>
      <c r="D12" s="88" t="s">
        <v>37</v>
      </c>
      <c r="E12" s="89" t="s">
        <v>20</v>
      </c>
      <c r="F12" s="87">
        <v>40</v>
      </c>
      <c r="G12" s="90">
        <v>1</v>
      </c>
      <c r="H12" s="147"/>
      <c r="I12" s="148"/>
      <c r="J12" s="249" t="s">
        <v>21</v>
      </c>
      <c r="K12" s="250"/>
      <c r="L12" s="251"/>
      <c r="N12" s="77"/>
    </row>
    <row r="13" spans="1:14" ht="15">
      <c r="A13" s="215">
        <v>2</v>
      </c>
      <c r="B13" s="48">
        <v>31.05</v>
      </c>
      <c r="C13" s="49">
        <v>34.97</v>
      </c>
      <c r="D13" s="56" t="s">
        <v>15</v>
      </c>
      <c r="E13" s="51" t="s">
        <v>20</v>
      </c>
      <c r="F13" s="49">
        <v>7.18</v>
      </c>
      <c r="G13" s="52">
        <v>1</v>
      </c>
      <c r="H13" s="149"/>
      <c r="I13" s="150"/>
      <c r="J13" s="257" t="s">
        <v>21</v>
      </c>
      <c r="K13" s="252"/>
      <c r="L13" s="253"/>
      <c r="N13" s="77"/>
    </row>
    <row r="14" spans="1:14" ht="15">
      <c r="A14" s="216">
        <v>3</v>
      </c>
      <c r="B14" s="3">
        <v>31.6</v>
      </c>
      <c r="C14" s="4">
        <v>35.59</v>
      </c>
      <c r="D14" s="29" t="s">
        <v>11</v>
      </c>
      <c r="E14" s="30" t="s">
        <v>12</v>
      </c>
      <c r="F14" s="4">
        <v>1.8</v>
      </c>
      <c r="G14" s="55">
        <v>2</v>
      </c>
      <c r="H14" s="121">
        <f>C14*0.7</f>
        <v>24.913</v>
      </c>
      <c r="I14" s="122">
        <f>C14*7</f>
        <v>249.13000000000002</v>
      </c>
      <c r="J14" s="166">
        <v>28000</v>
      </c>
      <c r="K14" s="21">
        <f>J14+2000</f>
        <v>30000</v>
      </c>
      <c r="L14" s="167">
        <f>(J14-700)/C14</f>
        <v>767.0694015172801</v>
      </c>
      <c r="N14" s="77"/>
    </row>
    <row r="15" spans="1:14" ht="15">
      <c r="A15" s="215">
        <v>4</v>
      </c>
      <c r="B15" s="48">
        <v>36.39</v>
      </c>
      <c r="C15" s="49">
        <v>40.98</v>
      </c>
      <c r="D15" s="56" t="s">
        <v>15</v>
      </c>
      <c r="E15" s="73" t="s">
        <v>23</v>
      </c>
      <c r="F15" s="49">
        <v>1.8</v>
      </c>
      <c r="G15" s="52">
        <v>2</v>
      </c>
      <c r="H15" s="151"/>
      <c r="I15" s="152"/>
      <c r="J15" s="257" t="s">
        <v>21</v>
      </c>
      <c r="K15" s="252"/>
      <c r="L15" s="253"/>
      <c r="N15" s="77"/>
    </row>
    <row r="16" spans="1:14" ht="15">
      <c r="A16" s="218">
        <v>5</v>
      </c>
      <c r="B16" s="43">
        <v>37.05</v>
      </c>
      <c r="C16" s="44">
        <v>41.72</v>
      </c>
      <c r="D16" s="45" t="s">
        <v>15</v>
      </c>
      <c r="E16" s="75" t="s">
        <v>23</v>
      </c>
      <c r="F16" s="44">
        <v>1.8</v>
      </c>
      <c r="G16" s="47">
        <v>2</v>
      </c>
      <c r="H16" s="149">
        <v>30</v>
      </c>
      <c r="I16" s="150">
        <f>C16*7</f>
        <v>292.03999999999996</v>
      </c>
      <c r="J16" s="257" t="s">
        <v>21</v>
      </c>
      <c r="K16" s="252"/>
      <c r="L16" s="253"/>
      <c r="N16" s="77"/>
    </row>
    <row r="17" spans="1:14" ht="15">
      <c r="A17" s="218">
        <v>6</v>
      </c>
      <c r="B17" s="43">
        <v>37.05</v>
      </c>
      <c r="C17" s="44">
        <v>41.72</v>
      </c>
      <c r="D17" s="45" t="s">
        <v>15</v>
      </c>
      <c r="E17" s="75" t="s">
        <v>23</v>
      </c>
      <c r="F17" s="44">
        <v>1.8</v>
      </c>
      <c r="G17" s="47">
        <v>2</v>
      </c>
      <c r="H17" s="151"/>
      <c r="I17" s="152"/>
      <c r="J17" s="257" t="s">
        <v>21</v>
      </c>
      <c r="K17" s="252"/>
      <c r="L17" s="253"/>
      <c r="N17" s="77"/>
    </row>
    <row r="18" spans="1:14" ht="15">
      <c r="A18" s="218">
        <v>7</v>
      </c>
      <c r="B18" s="43">
        <v>36.39</v>
      </c>
      <c r="C18" s="44">
        <v>40.98</v>
      </c>
      <c r="D18" s="45" t="s">
        <v>15</v>
      </c>
      <c r="E18" s="75" t="s">
        <v>23</v>
      </c>
      <c r="F18" s="44">
        <v>1.8</v>
      </c>
      <c r="G18" s="47">
        <v>2</v>
      </c>
      <c r="H18" s="149"/>
      <c r="I18" s="150"/>
      <c r="J18" s="289" t="s">
        <v>21</v>
      </c>
      <c r="K18" s="290"/>
      <c r="L18" s="291"/>
      <c r="N18" s="77"/>
    </row>
    <row r="19" spans="1:14" ht="15">
      <c r="A19" s="219">
        <v>8</v>
      </c>
      <c r="B19" s="3">
        <v>31.6</v>
      </c>
      <c r="C19" s="4">
        <v>35.59</v>
      </c>
      <c r="D19" s="209" t="s">
        <v>11</v>
      </c>
      <c r="E19" s="5" t="s">
        <v>22</v>
      </c>
      <c r="F19" s="4">
        <v>1.8</v>
      </c>
      <c r="G19" s="23">
        <v>2</v>
      </c>
      <c r="H19" s="126">
        <f>C19*0.7</f>
        <v>24.913</v>
      </c>
      <c r="I19" s="122">
        <f>C19*7</f>
        <v>249.13000000000002</v>
      </c>
      <c r="J19" s="166">
        <v>27500</v>
      </c>
      <c r="K19" s="21">
        <f>J19+2000</f>
        <v>29500</v>
      </c>
      <c r="L19" s="204">
        <f>(J19-700)/C19</f>
        <v>753.020511379601</v>
      </c>
      <c r="N19" s="77"/>
    </row>
    <row r="20" spans="1:14" ht="15">
      <c r="A20" s="219">
        <v>9</v>
      </c>
      <c r="B20" s="10">
        <v>31.05</v>
      </c>
      <c r="C20" s="11">
        <v>34.97</v>
      </c>
      <c r="D20" s="58" t="s">
        <v>11</v>
      </c>
      <c r="E20" s="5" t="s">
        <v>22</v>
      </c>
      <c r="F20" s="11" t="s">
        <v>42</v>
      </c>
      <c r="G20" s="23">
        <v>1</v>
      </c>
      <c r="H20" s="201">
        <f>C20*0.7</f>
        <v>24.479</v>
      </c>
      <c r="I20" s="122">
        <f>C20*7</f>
        <v>244.79</v>
      </c>
      <c r="J20" s="202">
        <v>28000</v>
      </c>
      <c r="K20" s="203">
        <f>J20+2000</f>
        <v>30000</v>
      </c>
      <c r="L20" s="204">
        <f>(J20-700)/C20</f>
        <v>780.6691449814126</v>
      </c>
      <c r="N20" s="77"/>
    </row>
    <row r="21" spans="1:14" ht="15.75" thickBot="1">
      <c r="A21" s="220">
        <v>10</v>
      </c>
      <c r="B21" s="116">
        <v>41.27</v>
      </c>
      <c r="C21" s="117">
        <v>46.48</v>
      </c>
      <c r="D21" s="118" t="s">
        <v>15</v>
      </c>
      <c r="E21" s="119" t="s">
        <v>22</v>
      </c>
      <c r="F21" s="117" t="s">
        <v>42</v>
      </c>
      <c r="G21" s="120">
        <v>1</v>
      </c>
      <c r="H21" s="153"/>
      <c r="I21" s="154"/>
      <c r="J21" s="292" t="s">
        <v>21</v>
      </c>
      <c r="K21" s="293"/>
      <c r="L21" s="294"/>
      <c r="N21" s="77"/>
    </row>
    <row r="22" spans="1:14" ht="15">
      <c r="A22" s="215">
        <v>11</v>
      </c>
      <c r="B22" s="48">
        <v>35.18</v>
      </c>
      <c r="C22" s="49">
        <v>39.62</v>
      </c>
      <c r="D22" s="50" t="s">
        <v>15</v>
      </c>
      <c r="E22" s="51" t="s">
        <v>12</v>
      </c>
      <c r="F22" s="49">
        <v>7.18</v>
      </c>
      <c r="G22" s="52">
        <v>1</v>
      </c>
      <c r="H22" s="155"/>
      <c r="I22" s="156"/>
      <c r="J22" s="252" t="s">
        <v>21</v>
      </c>
      <c r="K22" s="252"/>
      <c r="L22" s="253"/>
      <c r="N22" s="77"/>
    </row>
    <row r="23" spans="1:14" ht="15">
      <c r="A23" s="218">
        <v>12</v>
      </c>
      <c r="B23" s="43">
        <v>43.04</v>
      </c>
      <c r="C23" s="44">
        <v>48.47</v>
      </c>
      <c r="D23" s="164" t="s">
        <v>15</v>
      </c>
      <c r="E23" s="46" t="s">
        <v>12</v>
      </c>
      <c r="F23" s="44">
        <v>7.18</v>
      </c>
      <c r="G23" s="47">
        <v>1</v>
      </c>
      <c r="H23" s="151"/>
      <c r="I23" s="152"/>
      <c r="J23" s="252" t="s">
        <v>21</v>
      </c>
      <c r="K23" s="252"/>
      <c r="L23" s="253"/>
      <c r="N23" s="77"/>
    </row>
    <row r="24" spans="1:14" ht="15">
      <c r="A24" s="217">
        <v>13</v>
      </c>
      <c r="B24" s="3">
        <v>43.04</v>
      </c>
      <c r="C24" s="4">
        <v>48.47</v>
      </c>
      <c r="D24" s="58" t="s">
        <v>15</v>
      </c>
      <c r="E24" s="5" t="s">
        <v>12</v>
      </c>
      <c r="F24" s="4">
        <v>1.8</v>
      </c>
      <c r="G24" s="20">
        <v>2</v>
      </c>
      <c r="H24" s="124">
        <f>C24*0.7</f>
        <v>33.928999999999995</v>
      </c>
      <c r="I24" s="123">
        <f>C24*7</f>
        <v>339.28999999999996</v>
      </c>
      <c r="J24" s="9">
        <v>38000</v>
      </c>
      <c r="K24" s="6">
        <f>J24+3000</f>
        <v>41000</v>
      </c>
      <c r="L24" s="167">
        <f>(J24-700)/C24</f>
        <v>769.5481741283268</v>
      </c>
      <c r="N24" s="77"/>
    </row>
    <row r="25" spans="1:14" ht="15">
      <c r="A25" s="221">
        <v>14</v>
      </c>
      <c r="B25" s="59">
        <v>36.8</v>
      </c>
      <c r="C25" s="60">
        <v>41.44</v>
      </c>
      <c r="D25" s="61" t="s">
        <v>15</v>
      </c>
      <c r="E25" s="62" t="s">
        <v>12</v>
      </c>
      <c r="F25" s="60">
        <v>1.8</v>
      </c>
      <c r="G25" s="63">
        <v>2</v>
      </c>
      <c r="H25" s="157"/>
      <c r="I25" s="158"/>
      <c r="J25" s="252" t="s">
        <v>21</v>
      </c>
      <c r="K25" s="252"/>
      <c r="L25" s="253"/>
      <c r="N25" s="77"/>
    </row>
    <row r="26" spans="1:14" ht="15">
      <c r="A26" s="219" t="s">
        <v>38</v>
      </c>
      <c r="B26" s="3">
        <v>64.45</v>
      </c>
      <c r="C26" s="4">
        <v>72.58</v>
      </c>
      <c r="D26" s="58" t="s">
        <v>37</v>
      </c>
      <c r="E26" s="5" t="s">
        <v>22</v>
      </c>
      <c r="F26" s="4">
        <v>3.6</v>
      </c>
      <c r="G26" s="23">
        <v>3</v>
      </c>
      <c r="H26" s="125">
        <f>C26*0.7</f>
        <v>50.806</v>
      </c>
      <c r="I26" s="126"/>
      <c r="J26" s="9">
        <v>65000</v>
      </c>
      <c r="K26" s="6">
        <v>60000</v>
      </c>
      <c r="L26" s="167">
        <f>(J26-700)/C26</f>
        <v>885.9189859465417</v>
      </c>
      <c r="N26" s="77"/>
    </row>
    <row r="27" spans="1:14" ht="15">
      <c r="A27" s="218">
        <v>17</v>
      </c>
      <c r="B27" s="43">
        <v>36.39</v>
      </c>
      <c r="C27" s="44">
        <v>40.98</v>
      </c>
      <c r="D27" s="45" t="s">
        <v>15</v>
      </c>
      <c r="E27" s="46" t="s">
        <v>23</v>
      </c>
      <c r="F27" s="44">
        <v>1.8</v>
      </c>
      <c r="G27" s="47">
        <v>3</v>
      </c>
      <c r="H27" s="151"/>
      <c r="I27" s="152"/>
      <c r="J27" s="252" t="s">
        <v>21</v>
      </c>
      <c r="K27" s="252"/>
      <c r="L27" s="253"/>
      <c r="N27" s="77"/>
    </row>
    <row r="28" spans="1:14" ht="15">
      <c r="A28" s="218">
        <v>18</v>
      </c>
      <c r="B28" s="43">
        <v>44.81</v>
      </c>
      <c r="C28" s="44">
        <v>50.46</v>
      </c>
      <c r="D28" s="164" t="s">
        <v>15</v>
      </c>
      <c r="E28" s="46" t="s">
        <v>23</v>
      </c>
      <c r="F28" s="44">
        <v>1.8</v>
      </c>
      <c r="G28" s="47">
        <v>3</v>
      </c>
      <c r="H28" s="151"/>
      <c r="I28" s="152"/>
      <c r="J28" s="297" t="s">
        <v>21</v>
      </c>
      <c r="K28" s="290"/>
      <c r="L28" s="298"/>
      <c r="N28" s="77"/>
    </row>
    <row r="29" spans="1:14" ht="15">
      <c r="A29" s="219">
        <v>19</v>
      </c>
      <c r="B29" s="3">
        <v>44.81</v>
      </c>
      <c r="C29" s="4">
        <v>50.46</v>
      </c>
      <c r="D29" s="58" t="s">
        <v>15</v>
      </c>
      <c r="E29" s="5" t="s">
        <v>23</v>
      </c>
      <c r="F29" s="4">
        <v>1.8</v>
      </c>
      <c r="G29" s="23">
        <v>3</v>
      </c>
      <c r="H29" s="125">
        <f>C29*0.7</f>
        <v>35.321999999999996</v>
      </c>
      <c r="I29" s="126">
        <f>C29*7</f>
        <v>353.22</v>
      </c>
      <c r="J29" s="17">
        <v>39500</v>
      </c>
      <c r="K29" s="22">
        <f>J29+3000</f>
        <v>42500</v>
      </c>
      <c r="L29" s="167">
        <f>(J29-700)/C29</f>
        <v>768.9258818866429</v>
      </c>
      <c r="N29" s="77"/>
    </row>
    <row r="30" spans="1:14" ht="15">
      <c r="A30" s="218">
        <v>20</v>
      </c>
      <c r="B30" s="43">
        <v>36.39</v>
      </c>
      <c r="C30" s="44">
        <v>40.98</v>
      </c>
      <c r="D30" s="45" t="s">
        <v>15</v>
      </c>
      <c r="E30" s="46" t="s">
        <v>23</v>
      </c>
      <c r="F30" s="44">
        <v>1.8</v>
      </c>
      <c r="G30" s="47">
        <v>3</v>
      </c>
      <c r="H30" s="151"/>
      <c r="I30" s="152"/>
      <c r="J30" s="252" t="s">
        <v>21</v>
      </c>
      <c r="K30" s="252"/>
      <c r="L30" s="253"/>
      <c r="N30" s="77"/>
    </row>
    <row r="31" spans="1:14" ht="15.75" customHeight="1">
      <c r="A31" s="218" t="s">
        <v>36</v>
      </c>
      <c r="B31" s="43">
        <v>64.45</v>
      </c>
      <c r="C31" s="44">
        <v>72.58</v>
      </c>
      <c r="D31" s="164" t="s">
        <v>37</v>
      </c>
      <c r="E31" s="46" t="s">
        <v>22</v>
      </c>
      <c r="F31" s="44">
        <v>3.6</v>
      </c>
      <c r="G31" s="47">
        <v>3</v>
      </c>
      <c r="H31" s="151"/>
      <c r="I31" s="152"/>
      <c r="J31" s="252" t="s">
        <v>21</v>
      </c>
      <c r="K31" s="252"/>
      <c r="L31" s="253"/>
      <c r="N31" s="77"/>
    </row>
    <row r="32" spans="1:14" ht="16.5" customHeight="1">
      <c r="A32" s="221">
        <v>23</v>
      </c>
      <c r="B32" s="59">
        <v>43.05</v>
      </c>
      <c r="C32" s="60">
        <v>48.48</v>
      </c>
      <c r="D32" s="61" t="s">
        <v>25</v>
      </c>
      <c r="E32" s="62" t="s">
        <v>22</v>
      </c>
      <c r="F32" s="60">
        <v>1.8</v>
      </c>
      <c r="G32" s="63">
        <v>2</v>
      </c>
      <c r="H32" s="157"/>
      <c r="I32" s="158"/>
      <c r="J32" s="252" t="s">
        <v>21</v>
      </c>
      <c r="K32" s="252"/>
      <c r="L32" s="253"/>
      <c r="N32" s="77"/>
    </row>
    <row r="33" spans="1:16" ht="15.75" customHeight="1">
      <c r="A33" s="219">
        <v>24</v>
      </c>
      <c r="B33" s="3">
        <v>43.05</v>
      </c>
      <c r="C33" s="4">
        <v>48.48</v>
      </c>
      <c r="D33" s="58" t="s">
        <v>15</v>
      </c>
      <c r="E33" s="5" t="s">
        <v>22</v>
      </c>
      <c r="F33" s="4">
        <v>1.8</v>
      </c>
      <c r="G33" s="23">
        <v>2</v>
      </c>
      <c r="H33" s="125">
        <f>C33*0.7</f>
        <v>33.93599999999999</v>
      </c>
      <c r="I33" s="126">
        <f>C33*7</f>
        <v>339.35999999999996</v>
      </c>
      <c r="J33" s="9">
        <v>37500</v>
      </c>
      <c r="K33" s="6">
        <f>J33+3000</f>
        <v>40500</v>
      </c>
      <c r="L33" s="204">
        <f>(J33-700)/C33</f>
        <v>759.0759075907591</v>
      </c>
      <c r="M33" s="247"/>
      <c r="N33" s="248"/>
      <c r="O33" s="247"/>
      <c r="P33" s="247"/>
    </row>
    <row r="34" spans="1:16" ht="15">
      <c r="A34" s="219">
        <v>25</v>
      </c>
      <c r="B34" s="10">
        <v>34.5</v>
      </c>
      <c r="C34" s="11">
        <v>38.85</v>
      </c>
      <c r="D34" s="19" t="s">
        <v>15</v>
      </c>
      <c r="E34" s="5" t="s">
        <v>22</v>
      </c>
      <c r="F34" s="11" t="s">
        <v>44</v>
      </c>
      <c r="G34" s="20">
        <v>1</v>
      </c>
      <c r="H34" s="125">
        <f>C34*0.7</f>
        <v>27.195</v>
      </c>
      <c r="I34" s="123">
        <f>C34*7</f>
        <v>271.95</v>
      </c>
      <c r="J34" s="12">
        <v>31000</v>
      </c>
      <c r="K34" s="13">
        <f>J34+2000</f>
        <v>33000</v>
      </c>
      <c r="L34" s="167">
        <f>(J34-700)/C34</f>
        <v>779.9227799227799</v>
      </c>
      <c r="M34" s="247"/>
      <c r="N34" s="248"/>
      <c r="O34" s="247"/>
      <c r="P34" s="247"/>
    </row>
    <row r="35" spans="1:16" ht="15.75" thickBot="1">
      <c r="A35" s="220">
        <v>26</v>
      </c>
      <c r="B35" s="116">
        <v>35.25</v>
      </c>
      <c r="C35" s="117">
        <v>39.7</v>
      </c>
      <c r="D35" s="45" t="s">
        <v>15</v>
      </c>
      <c r="E35" s="119" t="s">
        <v>22</v>
      </c>
      <c r="F35" s="117" t="s">
        <v>43</v>
      </c>
      <c r="G35" s="120">
        <v>1</v>
      </c>
      <c r="H35" s="153"/>
      <c r="I35" s="154"/>
      <c r="J35" s="303" t="s">
        <v>21</v>
      </c>
      <c r="K35" s="304"/>
      <c r="L35" s="305"/>
      <c r="M35" s="247"/>
      <c r="N35" s="248"/>
      <c r="O35" s="247"/>
      <c r="P35" s="247"/>
    </row>
    <row r="36" spans="1:16" ht="15">
      <c r="A36" s="222">
        <v>27</v>
      </c>
      <c r="B36" s="24">
        <v>29.8</v>
      </c>
      <c r="C36" s="171">
        <v>33.56</v>
      </c>
      <c r="D36" s="187" t="s">
        <v>11</v>
      </c>
      <c r="E36" s="178" t="s">
        <v>24</v>
      </c>
      <c r="F36" s="25" t="s">
        <v>13</v>
      </c>
      <c r="G36" s="26">
        <v>1</v>
      </c>
      <c r="H36" s="129">
        <f>C36*0.7</f>
        <v>23.492</v>
      </c>
      <c r="I36" s="130">
        <f>C36*7</f>
        <v>234.92000000000002</v>
      </c>
      <c r="J36" s="244">
        <v>26000</v>
      </c>
      <c r="K36" s="245">
        <f>J36+2000</f>
        <v>28000</v>
      </c>
      <c r="L36" s="246">
        <f>(J36-700)/C36</f>
        <v>753.8736591179976</v>
      </c>
      <c r="M36" s="247"/>
      <c r="N36" s="248"/>
      <c r="O36" s="247"/>
      <c r="P36" s="247"/>
    </row>
    <row r="37" spans="1:16" ht="15">
      <c r="A37" s="218">
        <v>28</v>
      </c>
      <c r="B37" s="53">
        <v>32.86</v>
      </c>
      <c r="C37" s="169">
        <v>37</v>
      </c>
      <c r="D37" s="188" t="s">
        <v>15</v>
      </c>
      <c r="E37" s="170" t="s">
        <v>12</v>
      </c>
      <c r="F37" s="54">
        <v>1.8</v>
      </c>
      <c r="G37" s="47">
        <v>2</v>
      </c>
      <c r="H37" s="151"/>
      <c r="I37" s="152"/>
      <c r="J37" s="258" t="s">
        <v>21</v>
      </c>
      <c r="K37" s="252"/>
      <c r="L37" s="253"/>
      <c r="M37" s="247"/>
      <c r="N37" s="248"/>
      <c r="O37" s="247"/>
      <c r="P37" s="247"/>
    </row>
    <row r="38" spans="1:16" ht="15">
      <c r="A38" s="216">
        <v>29</v>
      </c>
      <c r="B38" s="3">
        <v>43.05</v>
      </c>
      <c r="C38" s="172">
        <v>48.48</v>
      </c>
      <c r="D38" s="189" t="s">
        <v>15</v>
      </c>
      <c r="E38" s="179" t="s">
        <v>12</v>
      </c>
      <c r="F38" s="4">
        <v>1.8</v>
      </c>
      <c r="G38" s="55">
        <v>2</v>
      </c>
      <c r="H38" s="131">
        <f>C38*0.7</f>
        <v>33.93599999999999</v>
      </c>
      <c r="I38" s="132">
        <f>C38*7</f>
        <v>339.35999999999996</v>
      </c>
      <c r="J38" s="6">
        <v>38000</v>
      </c>
      <c r="K38" s="21">
        <f>J38+3000</f>
        <v>41000</v>
      </c>
      <c r="L38" s="223">
        <f>(J38-700)/C38</f>
        <v>769.3894389438944</v>
      </c>
      <c r="M38" s="247"/>
      <c r="N38" s="248"/>
      <c r="O38" s="247"/>
      <c r="P38" s="247"/>
    </row>
    <row r="39" spans="1:16" ht="15">
      <c r="A39" s="215">
        <v>30</v>
      </c>
      <c r="B39" s="48">
        <v>43.05</v>
      </c>
      <c r="C39" s="173">
        <v>48.48</v>
      </c>
      <c r="D39" s="190" t="s">
        <v>15</v>
      </c>
      <c r="E39" s="170" t="s">
        <v>12</v>
      </c>
      <c r="F39" s="49">
        <v>1.8</v>
      </c>
      <c r="G39" s="52">
        <v>3</v>
      </c>
      <c r="H39" s="151"/>
      <c r="I39" s="152"/>
      <c r="J39" s="258" t="s">
        <v>21</v>
      </c>
      <c r="K39" s="252"/>
      <c r="L39" s="253"/>
      <c r="M39" s="247"/>
      <c r="N39" s="248"/>
      <c r="O39" s="247"/>
      <c r="P39" s="247"/>
    </row>
    <row r="40" spans="1:16" ht="15">
      <c r="A40" s="224">
        <v>31</v>
      </c>
      <c r="B40" s="59">
        <v>59.85</v>
      </c>
      <c r="C40" s="197">
        <v>67.4</v>
      </c>
      <c r="D40" s="198" t="s">
        <v>25</v>
      </c>
      <c r="E40" s="199" t="s">
        <v>12</v>
      </c>
      <c r="F40" s="60" t="s">
        <v>26</v>
      </c>
      <c r="G40" s="200">
        <v>3</v>
      </c>
      <c r="H40" s="157">
        <f>C40*0.7</f>
        <v>47.18</v>
      </c>
      <c r="I40" s="158">
        <f>C40*7</f>
        <v>471.80000000000007</v>
      </c>
      <c r="J40" s="258" t="s">
        <v>21</v>
      </c>
      <c r="K40" s="252"/>
      <c r="L40" s="253"/>
      <c r="M40" s="247"/>
      <c r="N40" s="248"/>
      <c r="O40" s="247"/>
      <c r="P40" s="247"/>
    </row>
    <row r="41" spans="1:16" ht="15">
      <c r="A41" s="225">
        <v>32</v>
      </c>
      <c r="B41" s="99">
        <v>66.94</v>
      </c>
      <c r="C41" s="174">
        <v>61.32</v>
      </c>
      <c r="D41" s="191" t="s">
        <v>15</v>
      </c>
      <c r="E41" s="180" t="s">
        <v>12</v>
      </c>
      <c r="F41" s="100">
        <v>43.12</v>
      </c>
      <c r="G41" s="101">
        <v>3</v>
      </c>
      <c r="H41" s="159"/>
      <c r="I41" s="160"/>
      <c r="J41" s="258" t="s">
        <v>21</v>
      </c>
      <c r="K41" s="252"/>
      <c r="L41" s="253"/>
      <c r="M41" s="247"/>
      <c r="N41" s="248"/>
      <c r="O41" s="247"/>
      <c r="P41" s="247"/>
    </row>
    <row r="42" spans="1:16" ht="15">
      <c r="A42" s="226">
        <v>33</v>
      </c>
      <c r="B42" s="43">
        <v>36.39</v>
      </c>
      <c r="C42" s="175">
        <v>40.98</v>
      </c>
      <c r="D42" s="192" t="s">
        <v>15</v>
      </c>
      <c r="E42" s="181" t="s">
        <v>23</v>
      </c>
      <c r="F42" s="44">
        <v>1.8</v>
      </c>
      <c r="G42" s="72">
        <v>3</v>
      </c>
      <c r="H42" s="151"/>
      <c r="I42" s="152"/>
      <c r="J42" s="299" t="s">
        <v>21</v>
      </c>
      <c r="K42" s="269"/>
      <c r="L42" s="270"/>
      <c r="M42" s="247"/>
      <c r="N42" s="248"/>
      <c r="O42" s="247"/>
      <c r="P42" s="247"/>
    </row>
    <row r="43" spans="1:16" ht="15">
      <c r="A43" s="225">
        <v>34</v>
      </c>
      <c r="B43" s="99">
        <v>31.6</v>
      </c>
      <c r="C43" s="174">
        <v>35.59</v>
      </c>
      <c r="D43" s="191" t="s">
        <v>11</v>
      </c>
      <c r="E43" s="182" t="s">
        <v>22</v>
      </c>
      <c r="F43" s="100">
        <v>1.8</v>
      </c>
      <c r="G43" s="101">
        <v>3</v>
      </c>
      <c r="H43" s="159"/>
      <c r="I43" s="160"/>
      <c r="J43" s="256" t="s">
        <v>21</v>
      </c>
      <c r="K43" s="254"/>
      <c r="L43" s="255"/>
      <c r="M43" s="247"/>
      <c r="N43" s="248"/>
      <c r="O43" s="247"/>
      <c r="P43" s="247"/>
    </row>
    <row r="44" spans="1:16" ht="15">
      <c r="A44" s="216">
        <v>35</v>
      </c>
      <c r="B44" s="3">
        <v>32.85</v>
      </c>
      <c r="C44" s="172">
        <v>36.99</v>
      </c>
      <c r="D44" s="193" t="s">
        <v>15</v>
      </c>
      <c r="E44" s="179" t="s">
        <v>22</v>
      </c>
      <c r="F44" s="4">
        <v>1.8</v>
      </c>
      <c r="G44" s="28">
        <v>3</v>
      </c>
      <c r="H44" s="124">
        <f>C44*0.7</f>
        <v>25.893</v>
      </c>
      <c r="I44" s="123">
        <f>C44*7</f>
        <v>258.93</v>
      </c>
      <c r="J44" s="6">
        <v>29500</v>
      </c>
      <c r="K44" s="21">
        <f aca="true" t="shared" si="0" ref="K44:K52">J44+2000</f>
        <v>31500</v>
      </c>
      <c r="L44" s="94">
        <f>(J44-700)/C44</f>
        <v>778.588807785888</v>
      </c>
      <c r="M44" s="247"/>
      <c r="N44" s="248"/>
      <c r="O44" s="247"/>
      <c r="P44" s="247"/>
    </row>
    <row r="45" spans="1:16" ht="15">
      <c r="A45" s="215">
        <v>36</v>
      </c>
      <c r="B45" s="48">
        <v>43.05</v>
      </c>
      <c r="C45" s="173">
        <v>48.48</v>
      </c>
      <c r="D45" s="190" t="s">
        <v>25</v>
      </c>
      <c r="E45" s="170" t="s">
        <v>22</v>
      </c>
      <c r="F45" s="49">
        <v>1.8</v>
      </c>
      <c r="G45" s="52">
        <v>3</v>
      </c>
      <c r="H45" s="151"/>
      <c r="I45" s="152"/>
      <c r="J45" s="256" t="s">
        <v>21</v>
      </c>
      <c r="K45" s="254"/>
      <c r="L45" s="255"/>
      <c r="M45" s="247"/>
      <c r="N45" s="248"/>
      <c r="O45" s="247"/>
      <c r="P45" s="247"/>
    </row>
    <row r="46" spans="1:16" ht="15">
      <c r="A46" s="226">
        <v>37</v>
      </c>
      <c r="B46" s="43">
        <v>43.05</v>
      </c>
      <c r="C46" s="175">
        <v>48.48</v>
      </c>
      <c r="D46" s="194" t="s">
        <v>15</v>
      </c>
      <c r="E46" s="170" t="s">
        <v>22</v>
      </c>
      <c r="F46" s="44">
        <v>1.8</v>
      </c>
      <c r="G46" s="72">
        <v>3</v>
      </c>
      <c r="H46" s="151"/>
      <c r="I46" s="152"/>
      <c r="J46" s="256" t="s">
        <v>21</v>
      </c>
      <c r="K46" s="254"/>
      <c r="L46" s="255"/>
      <c r="M46" s="247"/>
      <c r="N46" s="248"/>
      <c r="O46" s="247"/>
      <c r="P46" s="247"/>
    </row>
    <row r="47" spans="1:16" ht="15">
      <c r="A47" s="227">
        <v>38</v>
      </c>
      <c r="B47" s="7">
        <v>36.3</v>
      </c>
      <c r="C47" s="176">
        <v>40.88</v>
      </c>
      <c r="D47" s="195" t="s">
        <v>11</v>
      </c>
      <c r="E47" s="179" t="s">
        <v>22</v>
      </c>
      <c r="F47" s="8">
        <v>1.8</v>
      </c>
      <c r="G47" s="80">
        <v>2</v>
      </c>
      <c r="H47" s="125">
        <f aca="true" t="shared" si="1" ref="H47:H53">C47*0.7</f>
        <v>28.616</v>
      </c>
      <c r="I47" s="126">
        <f aca="true" t="shared" si="2" ref="I47:I53">C47*7</f>
        <v>286.16</v>
      </c>
      <c r="J47" s="22">
        <v>31500</v>
      </c>
      <c r="K47" s="22">
        <f>J47+2000</f>
        <v>33500</v>
      </c>
      <c r="L47" s="204">
        <f aca="true" t="shared" si="3" ref="L47:L53">(J47-700)/C47</f>
        <v>753.4246575342465</v>
      </c>
      <c r="M47" s="247"/>
      <c r="N47" s="248"/>
      <c r="O47" s="247"/>
      <c r="P47" s="247"/>
    </row>
    <row r="48" spans="1:16" ht="15">
      <c r="A48" s="216">
        <v>39</v>
      </c>
      <c r="B48" s="3">
        <v>32.75</v>
      </c>
      <c r="C48" s="172">
        <v>36.88</v>
      </c>
      <c r="D48" s="193" t="s">
        <v>15</v>
      </c>
      <c r="E48" s="179" t="s">
        <v>22</v>
      </c>
      <c r="F48" s="4">
        <v>1.8</v>
      </c>
      <c r="G48" s="28">
        <v>2</v>
      </c>
      <c r="H48" s="125">
        <f t="shared" si="1"/>
        <v>25.816</v>
      </c>
      <c r="I48" s="123">
        <f t="shared" si="2"/>
        <v>258.16</v>
      </c>
      <c r="J48" s="22">
        <v>28500</v>
      </c>
      <c r="K48" s="18">
        <f t="shared" si="0"/>
        <v>30500</v>
      </c>
      <c r="L48" s="167">
        <f t="shared" si="3"/>
        <v>753.7960954446854</v>
      </c>
      <c r="M48" s="247"/>
      <c r="N48" s="248"/>
      <c r="O48" s="247"/>
      <c r="P48" s="247"/>
    </row>
    <row r="49" spans="1:16" ht="15">
      <c r="A49" s="227">
        <v>40</v>
      </c>
      <c r="B49" s="7">
        <v>29.8</v>
      </c>
      <c r="C49" s="176">
        <v>33.56</v>
      </c>
      <c r="D49" s="195" t="s">
        <v>11</v>
      </c>
      <c r="E49" s="183" t="s">
        <v>27</v>
      </c>
      <c r="F49" s="8" t="s">
        <v>13</v>
      </c>
      <c r="G49" s="80">
        <v>1</v>
      </c>
      <c r="H49" s="125">
        <f t="shared" si="1"/>
        <v>23.492</v>
      </c>
      <c r="I49" s="126">
        <f t="shared" si="2"/>
        <v>234.92000000000002</v>
      </c>
      <c r="J49" s="205">
        <v>25500</v>
      </c>
      <c r="K49" s="206">
        <f t="shared" si="0"/>
        <v>27500</v>
      </c>
      <c r="L49" s="204">
        <f t="shared" si="3"/>
        <v>738.9749702026221</v>
      </c>
      <c r="M49" s="247"/>
      <c r="N49" s="248"/>
      <c r="O49" s="247"/>
      <c r="P49" s="247"/>
    </row>
    <row r="50" spans="1:16" ht="15">
      <c r="A50" s="216">
        <v>41</v>
      </c>
      <c r="B50" s="3">
        <v>34.59</v>
      </c>
      <c r="C50" s="172">
        <v>38.95</v>
      </c>
      <c r="D50" s="193" t="s">
        <v>15</v>
      </c>
      <c r="E50" s="183" t="s">
        <v>28</v>
      </c>
      <c r="F50" s="4" t="s">
        <v>13</v>
      </c>
      <c r="G50" s="28">
        <v>1</v>
      </c>
      <c r="H50" s="125">
        <f t="shared" si="1"/>
        <v>27.265</v>
      </c>
      <c r="I50" s="123">
        <f t="shared" si="2"/>
        <v>272.65000000000003</v>
      </c>
      <c r="J50" s="6">
        <v>29000</v>
      </c>
      <c r="K50" s="21">
        <f t="shared" si="0"/>
        <v>31000</v>
      </c>
      <c r="L50" s="167">
        <f t="shared" si="3"/>
        <v>726.5725288831835</v>
      </c>
      <c r="M50" s="247"/>
      <c r="N50" s="248"/>
      <c r="O50" s="247"/>
      <c r="P50" s="247"/>
    </row>
    <row r="51" spans="1:16" ht="15">
      <c r="A51" s="227">
        <v>42</v>
      </c>
      <c r="B51" s="7">
        <v>35.25</v>
      </c>
      <c r="C51" s="176">
        <v>39.7</v>
      </c>
      <c r="D51" s="195" t="s">
        <v>15</v>
      </c>
      <c r="E51" s="184" t="s">
        <v>28</v>
      </c>
      <c r="F51" s="8" t="s">
        <v>13</v>
      </c>
      <c r="G51" s="80">
        <v>1</v>
      </c>
      <c r="H51" s="125">
        <f t="shared" si="1"/>
        <v>27.79</v>
      </c>
      <c r="I51" s="126">
        <f t="shared" si="2"/>
        <v>277.90000000000003</v>
      </c>
      <c r="J51" s="6">
        <v>29500</v>
      </c>
      <c r="K51" s="21">
        <f>J51+2000</f>
        <v>31500</v>
      </c>
      <c r="L51" s="167">
        <f t="shared" si="3"/>
        <v>725.44080604534</v>
      </c>
      <c r="M51" s="247"/>
      <c r="N51" s="248"/>
      <c r="O51" s="247"/>
      <c r="P51" s="247"/>
    </row>
    <row r="52" spans="1:16" ht="15">
      <c r="A52" s="216">
        <v>43</v>
      </c>
      <c r="B52" s="3">
        <v>35.25</v>
      </c>
      <c r="C52" s="172">
        <v>39.7</v>
      </c>
      <c r="D52" s="193" t="s">
        <v>15</v>
      </c>
      <c r="E52" s="183" t="s">
        <v>28</v>
      </c>
      <c r="F52" s="4" t="s">
        <v>13</v>
      </c>
      <c r="G52" s="28">
        <v>1</v>
      </c>
      <c r="H52" s="125">
        <f t="shared" si="1"/>
        <v>27.79</v>
      </c>
      <c r="I52" s="123">
        <f t="shared" si="2"/>
        <v>277.90000000000003</v>
      </c>
      <c r="J52" s="6">
        <v>29500</v>
      </c>
      <c r="K52" s="21">
        <f t="shared" si="0"/>
        <v>31500</v>
      </c>
      <c r="L52" s="167">
        <f t="shared" si="3"/>
        <v>725.44080604534</v>
      </c>
      <c r="M52" s="247"/>
      <c r="N52" s="248"/>
      <c r="O52" s="247"/>
      <c r="P52" s="247"/>
    </row>
    <row r="53" spans="1:16" ht="15.75" thickBot="1">
      <c r="A53" s="228">
        <v>44</v>
      </c>
      <c r="B53" s="32">
        <v>34.59</v>
      </c>
      <c r="C53" s="177">
        <v>38.95</v>
      </c>
      <c r="D53" s="196" t="s">
        <v>15</v>
      </c>
      <c r="E53" s="185" t="s">
        <v>28</v>
      </c>
      <c r="F53" s="33" t="s">
        <v>13</v>
      </c>
      <c r="G53" s="35">
        <v>1</v>
      </c>
      <c r="H53" s="127">
        <f t="shared" si="1"/>
        <v>27.265</v>
      </c>
      <c r="I53" s="128">
        <f t="shared" si="2"/>
        <v>272.65000000000003</v>
      </c>
      <c r="J53" s="168">
        <v>29000</v>
      </c>
      <c r="K53" s="36">
        <f>J53+2000</f>
        <v>31000</v>
      </c>
      <c r="L53" s="229">
        <f t="shared" si="3"/>
        <v>726.5725288831835</v>
      </c>
      <c r="M53" s="247"/>
      <c r="N53" s="248"/>
      <c r="O53" s="247"/>
      <c r="P53" s="247"/>
    </row>
    <row r="54" spans="1:16" ht="15">
      <c r="A54" s="230" t="s">
        <v>39</v>
      </c>
      <c r="B54" s="102">
        <v>64.46</v>
      </c>
      <c r="C54" s="103">
        <v>72.59</v>
      </c>
      <c r="D54" s="186" t="s">
        <v>37</v>
      </c>
      <c r="E54" s="104" t="s">
        <v>24</v>
      </c>
      <c r="F54" s="105" t="s">
        <v>40</v>
      </c>
      <c r="G54" s="106">
        <v>2</v>
      </c>
      <c r="H54" s="161"/>
      <c r="I54" s="162"/>
      <c r="J54" s="252" t="s">
        <v>21</v>
      </c>
      <c r="K54" s="252"/>
      <c r="L54" s="253"/>
      <c r="M54" s="247"/>
      <c r="N54" s="248"/>
      <c r="O54" s="247"/>
      <c r="P54" s="247"/>
    </row>
    <row r="55" spans="1:16" ht="15">
      <c r="A55" s="231">
        <v>47</v>
      </c>
      <c r="B55" s="81">
        <v>43.05</v>
      </c>
      <c r="C55" s="82">
        <v>48.48</v>
      </c>
      <c r="D55" s="83" t="s">
        <v>25</v>
      </c>
      <c r="E55" s="84" t="s">
        <v>12</v>
      </c>
      <c r="F55" s="92">
        <v>1.8</v>
      </c>
      <c r="G55" s="93">
        <v>3</v>
      </c>
      <c r="H55" s="158"/>
      <c r="I55" s="158"/>
      <c r="J55" s="254" t="s">
        <v>21</v>
      </c>
      <c r="K55" s="254"/>
      <c r="L55" s="255"/>
      <c r="M55" s="247"/>
      <c r="N55" s="248"/>
      <c r="O55" s="247"/>
      <c r="P55" s="247"/>
    </row>
    <row r="56" spans="1:16" ht="15">
      <c r="A56" s="232">
        <v>48</v>
      </c>
      <c r="B56" s="107">
        <v>56.7</v>
      </c>
      <c r="C56" s="108">
        <v>63.3</v>
      </c>
      <c r="D56" s="109" t="s">
        <v>25</v>
      </c>
      <c r="E56" s="110" t="s">
        <v>12</v>
      </c>
      <c r="F56" s="108" t="s">
        <v>29</v>
      </c>
      <c r="G56" s="111">
        <v>3</v>
      </c>
      <c r="H56" s="160"/>
      <c r="I56" s="160"/>
      <c r="J56" s="254" t="s">
        <v>21</v>
      </c>
      <c r="K56" s="254"/>
      <c r="L56" s="255"/>
      <c r="M56" s="247"/>
      <c r="N56" s="248"/>
      <c r="O56" s="247"/>
      <c r="P56" s="247"/>
    </row>
    <row r="57" spans="1:16" ht="15">
      <c r="A57" s="233">
        <v>49</v>
      </c>
      <c r="B57" s="64">
        <v>59.94</v>
      </c>
      <c r="C57" s="65">
        <v>66.91</v>
      </c>
      <c r="D57" s="66" t="s">
        <v>25</v>
      </c>
      <c r="E57" s="57" t="s">
        <v>12</v>
      </c>
      <c r="F57" s="65" t="s">
        <v>30</v>
      </c>
      <c r="G57" s="67">
        <v>5</v>
      </c>
      <c r="H57" s="163"/>
      <c r="I57" s="163"/>
      <c r="J57" s="254" t="s">
        <v>21</v>
      </c>
      <c r="K57" s="254"/>
      <c r="L57" s="255"/>
      <c r="M57" s="247"/>
      <c r="N57" s="248"/>
      <c r="O57" s="247"/>
      <c r="P57" s="247"/>
    </row>
    <row r="58" spans="1:16" ht="15">
      <c r="A58" s="216" t="s">
        <v>41</v>
      </c>
      <c r="B58" s="3">
        <v>103</v>
      </c>
      <c r="C58" s="4">
        <v>115.61</v>
      </c>
      <c r="D58" s="29" t="s">
        <v>31</v>
      </c>
      <c r="E58" s="30" t="s">
        <v>32</v>
      </c>
      <c r="F58" s="4" t="s">
        <v>49</v>
      </c>
      <c r="G58" s="55">
        <v>5</v>
      </c>
      <c r="H58" s="126">
        <f>C58*0.7</f>
        <v>80.92699999999999</v>
      </c>
      <c r="I58" s="126">
        <f>B58*7</f>
        <v>721</v>
      </c>
      <c r="J58" s="6">
        <v>120000</v>
      </c>
      <c r="K58" s="21">
        <v>125000</v>
      </c>
      <c r="L58" s="167">
        <f>(J58-700)/C58</f>
        <v>1031.9176541821641</v>
      </c>
      <c r="M58" s="247"/>
      <c r="N58" s="248"/>
      <c r="O58" s="247"/>
      <c r="P58" s="247"/>
    </row>
    <row r="59" spans="1:16" ht="15">
      <c r="A59" s="232">
        <v>52</v>
      </c>
      <c r="B59" s="107">
        <v>53.18</v>
      </c>
      <c r="C59" s="108">
        <v>59.37</v>
      </c>
      <c r="D59" s="112" t="s">
        <v>25</v>
      </c>
      <c r="E59" s="110" t="s">
        <v>22</v>
      </c>
      <c r="F59" s="108" t="s">
        <v>33</v>
      </c>
      <c r="G59" s="111">
        <v>4</v>
      </c>
      <c r="H59" s="160"/>
      <c r="I59" s="160"/>
      <c r="J59" s="254" t="s">
        <v>21</v>
      </c>
      <c r="K59" s="254"/>
      <c r="L59" s="255"/>
      <c r="M59" s="247"/>
      <c r="N59" s="248"/>
      <c r="O59" s="247"/>
      <c r="P59" s="247"/>
    </row>
    <row r="60" spans="1:16" ht="15">
      <c r="A60" s="215">
        <v>53</v>
      </c>
      <c r="B60" s="48">
        <v>44.7</v>
      </c>
      <c r="C60" s="49">
        <v>49.9</v>
      </c>
      <c r="D60" s="56" t="s">
        <v>15</v>
      </c>
      <c r="E60" s="51" t="s">
        <v>34</v>
      </c>
      <c r="F60" s="49">
        <v>25.5</v>
      </c>
      <c r="G60" s="52">
        <v>2</v>
      </c>
      <c r="H60" s="152">
        <f>C60*0.7</f>
        <v>34.93</v>
      </c>
      <c r="I60" s="152">
        <f>C60*7</f>
        <v>349.3</v>
      </c>
      <c r="J60" s="254" t="s">
        <v>21</v>
      </c>
      <c r="K60" s="254"/>
      <c r="L60" s="255"/>
      <c r="M60" s="247"/>
      <c r="N60" s="248"/>
      <c r="O60" s="247"/>
      <c r="P60" s="247"/>
    </row>
    <row r="61" spans="1:16" ht="15">
      <c r="A61" s="216">
        <v>54</v>
      </c>
      <c r="B61" s="3">
        <v>44.81</v>
      </c>
      <c r="C61" s="4">
        <v>50.02</v>
      </c>
      <c r="D61" s="85" t="s">
        <v>15</v>
      </c>
      <c r="E61" s="30" t="s">
        <v>28</v>
      </c>
      <c r="F61" s="4">
        <v>1.8</v>
      </c>
      <c r="G61" s="28">
        <v>2</v>
      </c>
      <c r="H61" s="123">
        <f>C61*0.7</f>
        <v>35.014</v>
      </c>
      <c r="I61" s="123">
        <f>C61*7</f>
        <v>350.14000000000004</v>
      </c>
      <c r="J61" s="9">
        <v>37500</v>
      </c>
      <c r="K61" s="6">
        <f>J61+3000</f>
        <v>40500</v>
      </c>
      <c r="L61" s="167">
        <f>(J61-700)/C61</f>
        <v>735.7057177129147</v>
      </c>
      <c r="M61" s="247"/>
      <c r="N61" s="248"/>
      <c r="O61" s="247"/>
      <c r="P61" s="247"/>
    </row>
    <row r="62" spans="1:16" ht="15">
      <c r="A62" s="216">
        <v>55</v>
      </c>
      <c r="B62" s="3">
        <v>44.81</v>
      </c>
      <c r="C62" s="4">
        <v>50.46</v>
      </c>
      <c r="D62" s="85" t="s">
        <v>15</v>
      </c>
      <c r="E62" s="30" t="s">
        <v>28</v>
      </c>
      <c r="F62" s="4">
        <v>1.8</v>
      </c>
      <c r="G62" s="28">
        <v>2</v>
      </c>
      <c r="H62" s="123">
        <f>C62*0.7</f>
        <v>35.321999999999996</v>
      </c>
      <c r="I62" s="123">
        <f>C62*7</f>
        <v>353.22</v>
      </c>
      <c r="J62" s="9">
        <v>38000</v>
      </c>
      <c r="K62" s="6">
        <f>J62+3000</f>
        <v>41000</v>
      </c>
      <c r="L62" s="167">
        <f>(J62-700)/C62</f>
        <v>739.1993658343242</v>
      </c>
      <c r="M62" s="247"/>
      <c r="N62" s="248"/>
      <c r="O62" s="247"/>
      <c r="P62" s="247"/>
    </row>
    <row r="63" spans="1:16" ht="15.75" thickBot="1">
      <c r="A63" s="220">
        <v>56</v>
      </c>
      <c r="B63" s="116">
        <v>36.39</v>
      </c>
      <c r="C63" s="117">
        <v>40.98</v>
      </c>
      <c r="D63" s="45" t="s">
        <v>15</v>
      </c>
      <c r="E63" s="119" t="s">
        <v>28</v>
      </c>
      <c r="F63" s="117">
        <v>1.8</v>
      </c>
      <c r="G63" s="120">
        <v>2</v>
      </c>
      <c r="H63" s="154"/>
      <c r="I63" s="243"/>
      <c r="J63" s="252" t="s">
        <v>21</v>
      </c>
      <c r="K63" s="252"/>
      <c r="L63" s="253"/>
      <c r="M63" s="247"/>
      <c r="N63" s="248"/>
      <c r="O63" s="247"/>
      <c r="P63" s="247"/>
    </row>
    <row r="64" spans="1:16" ht="15">
      <c r="A64" s="234">
        <v>57</v>
      </c>
      <c r="B64" s="14">
        <v>31.6</v>
      </c>
      <c r="C64" s="37">
        <v>35.59</v>
      </c>
      <c r="D64" s="38" t="s">
        <v>11</v>
      </c>
      <c r="E64" s="39" t="s">
        <v>24</v>
      </c>
      <c r="F64" s="37">
        <v>1.8</v>
      </c>
      <c r="G64" s="15">
        <v>3</v>
      </c>
      <c r="H64" s="133">
        <f>C64*0.7</f>
        <v>24.913</v>
      </c>
      <c r="I64" s="134">
        <f>C64*7</f>
        <v>249.13000000000002</v>
      </c>
      <c r="J64" s="40">
        <v>28000</v>
      </c>
      <c r="K64" s="16">
        <f>J64+2000</f>
        <v>30000</v>
      </c>
      <c r="L64" s="167">
        <f>(J64-700)/C64</f>
        <v>767.0694015172801</v>
      </c>
      <c r="M64" s="247"/>
      <c r="N64" s="248"/>
      <c r="O64" s="247"/>
      <c r="P64" s="247"/>
    </row>
    <row r="65" spans="1:16" ht="15">
      <c r="A65" s="226">
        <v>58</v>
      </c>
      <c r="B65" s="43">
        <v>32.86</v>
      </c>
      <c r="C65" s="44">
        <v>37</v>
      </c>
      <c r="D65" s="70" t="s">
        <v>15</v>
      </c>
      <c r="E65" s="71" t="s">
        <v>12</v>
      </c>
      <c r="F65" s="44">
        <v>1.8</v>
      </c>
      <c r="G65" s="72">
        <v>4</v>
      </c>
      <c r="H65" s="151"/>
      <c r="I65" s="152"/>
      <c r="J65" s="252" t="s">
        <v>21</v>
      </c>
      <c r="K65" s="252"/>
      <c r="L65" s="253"/>
      <c r="M65" s="247"/>
      <c r="N65" s="248"/>
      <c r="O65" s="247"/>
      <c r="P65" s="247"/>
    </row>
    <row r="66" spans="1:16" ht="15">
      <c r="A66" s="225">
        <v>59</v>
      </c>
      <c r="B66" s="99">
        <v>51.39</v>
      </c>
      <c r="C66" s="100">
        <v>57.87</v>
      </c>
      <c r="D66" s="165" t="s">
        <v>15</v>
      </c>
      <c r="E66" s="110" t="s">
        <v>12</v>
      </c>
      <c r="F66" s="100">
        <v>45.16</v>
      </c>
      <c r="G66" s="101">
        <v>4</v>
      </c>
      <c r="H66" s="159"/>
      <c r="I66" s="160"/>
      <c r="J66" s="252" t="s">
        <v>21</v>
      </c>
      <c r="K66" s="252"/>
      <c r="L66" s="253"/>
      <c r="M66" s="247"/>
      <c r="N66" s="248"/>
      <c r="O66" s="247"/>
      <c r="P66" s="247"/>
    </row>
    <row r="67" spans="1:16" ht="15">
      <c r="A67" s="307">
        <v>60</v>
      </c>
      <c r="B67" s="3">
        <v>65.14</v>
      </c>
      <c r="C67" s="4">
        <v>74.08</v>
      </c>
      <c r="D67" s="85" t="s">
        <v>51</v>
      </c>
      <c r="E67" s="30" t="s">
        <v>34</v>
      </c>
      <c r="F67" s="4">
        <v>43.03</v>
      </c>
      <c r="G67" s="28">
        <v>3</v>
      </c>
      <c r="H67" s="124">
        <f>C67*0.7</f>
        <v>51.855999999999995</v>
      </c>
      <c r="I67" s="123">
        <f>C67*7</f>
        <v>518.56</v>
      </c>
      <c r="J67" s="41">
        <v>59000</v>
      </c>
      <c r="K67" s="18">
        <f>J67+3000</f>
        <v>62000</v>
      </c>
      <c r="L67" s="167">
        <f>(J67-700)/C67</f>
        <v>786.9870410367171</v>
      </c>
      <c r="M67" s="247"/>
      <c r="N67" s="248"/>
      <c r="O67" s="247"/>
      <c r="P67" s="247"/>
    </row>
    <row r="68" spans="1:16" ht="15.75" thickBot="1">
      <c r="A68" s="228">
        <v>61</v>
      </c>
      <c r="B68" s="32">
        <v>36.39</v>
      </c>
      <c r="C68" s="33">
        <v>41.4</v>
      </c>
      <c r="D68" s="31" t="s">
        <v>15</v>
      </c>
      <c r="E68" s="34" t="s">
        <v>28</v>
      </c>
      <c r="F68" s="33">
        <v>1.8</v>
      </c>
      <c r="G68" s="35">
        <v>3</v>
      </c>
      <c r="H68" s="127">
        <f>C68*0.7</f>
        <v>28.979999999999997</v>
      </c>
      <c r="I68" s="128">
        <f>C68*7</f>
        <v>289.8</v>
      </c>
      <c r="J68" s="42">
        <v>31500</v>
      </c>
      <c r="K68" s="36">
        <f>J68+2000</f>
        <v>33500</v>
      </c>
      <c r="L68" s="229">
        <f>(J68-700)/C68</f>
        <v>743.9613526570049</v>
      </c>
      <c r="M68" s="247"/>
      <c r="N68" s="248"/>
      <c r="O68" s="247"/>
      <c r="P68" s="247"/>
    </row>
    <row r="69" spans="1:16" ht="15">
      <c r="A69" s="222">
        <v>62</v>
      </c>
      <c r="B69" s="24" t="s">
        <v>50</v>
      </c>
      <c r="C69" s="25">
        <v>78.63</v>
      </c>
      <c r="D69" s="96" t="s">
        <v>31</v>
      </c>
      <c r="E69" s="97" t="s">
        <v>32</v>
      </c>
      <c r="F69" s="25" t="s">
        <v>46</v>
      </c>
      <c r="G69" s="98">
        <v>4</v>
      </c>
      <c r="H69" s="131">
        <f>C69*0.7</f>
        <v>55.041</v>
      </c>
      <c r="I69" s="132">
        <f>C69*7</f>
        <v>550.41</v>
      </c>
      <c r="J69" s="113">
        <v>66000</v>
      </c>
      <c r="K69" s="27">
        <f>J69+3000</f>
        <v>69000</v>
      </c>
      <c r="L69" s="235">
        <f>(J69-700)/C69</f>
        <v>830.4718300902964</v>
      </c>
      <c r="M69" s="247"/>
      <c r="N69" s="248"/>
      <c r="O69" s="247"/>
      <c r="P69" s="247"/>
    </row>
    <row r="70" spans="1:16" ht="15">
      <c r="A70" s="226">
        <v>63</v>
      </c>
      <c r="B70" s="43">
        <v>60.69</v>
      </c>
      <c r="C70" s="44">
        <v>68.97</v>
      </c>
      <c r="D70" s="70" t="s">
        <v>25</v>
      </c>
      <c r="E70" s="71" t="s">
        <v>35</v>
      </c>
      <c r="F70" s="44">
        <v>25.5</v>
      </c>
      <c r="G70" s="72">
        <v>5</v>
      </c>
      <c r="H70" s="151"/>
      <c r="I70" s="152"/>
      <c r="J70" s="263" t="s">
        <v>21</v>
      </c>
      <c r="K70" s="263"/>
      <c r="L70" s="264"/>
      <c r="M70" s="247"/>
      <c r="N70" s="248"/>
      <c r="O70" s="247"/>
      <c r="P70" s="247"/>
    </row>
    <row r="71" spans="1:16" ht="15.75" thickBot="1">
      <c r="A71" s="306">
        <v>64</v>
      </c>
      <c r="B71" s="236">
        <v>59.94</v>
      </c>
      <c r="C71" s="237">
        <v>66.91</v>
      </c>
      <c r="D71" s="85" t="s">
        <v>51</v>
      </c>
      <c r="E71" s="238" t="s">
        <v>34</v>
      </c>
      <c r="F71" s="237">
        <v>30.153</v>
      </c>
      <c r="G71" s="239">
        <v>4</v>
      </c>
      <c r="H71" s="207">
        <f>C71*0.7</f>
        <v>46.836999999999996</v>
      </c>
      <c r="I71" s="208">
        <f>C71*7</f>
        <v>468.37</v>
      </c>
      <c r="J71" s="240">
        <v>59000</v>
      </c>
      <c r="K71" s="241">
        <f>J71+3000</f>
        <v>62000</v>
      </c>
      <c r="L71" s="242">
        <f>(J71-700)/C71</f>
        <v>871.3196831564788</v>
      </c>
      <c r="M71" s="247"/>
      <c r="N71" s="248"/>
      <c r="O71" s="247"/>
      <c r="P71" s="247"/>
    </row>
    <row r="72" spans="1:14" ht="15">
      <c r="A72" s="95"/>
      <c r="B72" s="95"/>
      <c r="C72" s="95"/>
      <c r="D72" s="95"/>
      <c r="E72" s="95"/>
      <c r="F72" s="95"/>
      <c r="G72" s="95"/>
      <c r="H72" s="95"/>
      <c r="I72" s="95"/>
      <c r="N72" s="77"/>
    </row>
    <row r="73" spans="1:9" ht="13.5">
      <c r="A73" s="95"/>
      <c r="B73" s="95"/>
      <c r="C73" s="95"/>
      <c r="D73" s="95"/>
      <c r="E73" s="95"/>
      <c r="F73" s="95"/>
      <c r="G73" s="95"/>
      <c r="H73" s="95"/>
      <c r="I73" s="95"/>
    </row>
    <row r="74" spans="1:9" ht="13.5">
      <c r="A74" s="95"/>
      <c r="B74" s="95"/>
      <c r="C74" s="95"/>
      <c r="D74" s="95"/>
      <c r="E74" s="95"/>
      <c r="F74" s="95"/>
      <c r="G74" s="95"/>
      <c r="H74" s="95"/>
      <c r="I74" s="95"/>
    </row>
    <row r="75" spans="1:9" ht="13.5">
      <c r="A75" s="95"/>
      <c r="B75" s="95"/>
      <c r="C75" s="95"/>
      <c r="D75" s="95"/>
      <c r="E75" s="95"/>
      <c r="F75" s="95"/>
      <c r="G75" s="95"/>
      <c r="H75" s="95"/>
      <c r="I75" s="95"/>
    </row>
    <row r="76" spans="1:9" ht="13.5">
      <c r="A76" s="95"/>
      <c r="B76" s="95"/>
      <c r="C76" s="95"/>
      <c r="D76" s="95"/>
      <c r="E76" s="95"/>
      <c r="F76" s="95"/>
      <c r="G76" s="95"/>
      <c r="H76" s="95"/>
      <c r="I76" s="95"/>
    </row>
  </sheetData>
  <sheetProtection selectLockedCells="1" selectUnlockedCells="1"/>
  <mergeCells count="53">
    <mergeCell ref="G3:G5"/>
    <mergeCell ref="J41:L41"/>
    <mergeCell ref="J28:L28"/>
    <mergeCell ref="J42:L42"/>
    <mergeCell ref="J6:L6"/>
    <mergeCell ref="K3:K5"/>
    <mergeCell ref="J22:L22"/>
    <mergeCell ref="J35:L35"/>
    <mergeCell ref="J32:L32"/>
    <mergeCell ref="J63:L63"/>
    <mergeCell ref="J21:L21"/>
    <mergeCell ref="J56:L56"/>
    <mergeCell ref="J70:L70"/>
    <mergeCell ref="J59:L59"/>
    <mergeCell ref="J37:L37"/>
    <mergeCell ref="J23:L23"/>
    <mergeCell ref="J66:L66"/>
    <mergeCell ref="J60:L60"/>
    <mergeCell ref="J40:L40"/>
    <mergeCell ref="J55:L55"/>
    <mergeCell ref="J54:L54"/>
    <mergeCell ref="J25:L25"/>
    <mergeCell ref="J18:L18"/>
    <mergeCell ref="J15:L15"/>
    <mergeCell ref="J30:L30"/>
    <mergeCell ref="J43:L43"/>
    <mergeCell ref="J17:L17"/>
    <mergeCell ref="A1:L1"/>
    <mergeCell ref="A3:A5"/>
    <mergeCell ref="B3:B5"/>
    <mergeCell ref="C3:C5"/>
    <mergeCell ref="D3:D5"/>
    <mergeCell ref="J11:L11"/>
    <mergeCell ref="H3:H5"/>
    <mergeCell ref="F3:F5"/>
    <mergeCell ref="L3:L5"/>
    <mergeCell ref="E3:E5"/>
    <mergeCell ref="I3:I5"/>
    <mergeCell ref="J9:L9"/>
    <mergeCell ref="J8:L8"/>
    <mergeCell ref="J3:J5"/>
    <mergeCell ref="J7:L7"/>
    <mergeCell ref="J10:L10"/>
    <mergeCell ref="J12:L12"/>
    <mergeCell ref="J27:L27"/>
    <mergeCell ref="J65:L65"/>
    <mergeCell ref="J57:L57"/>
    <mergeCell ref="J46:L46"/>
    <mergeCell ref="J45:L45"/>
    <mergeCell ref="J16:L16"/>
    <mergeCell ref="J39:L39"/>
    <mergeCell ref="J13:L13"/>
    <mergeCell ref="J31:L31"/>
  </mergeCells>
  <printOptions/>
  <pageMargins left="0.12000000000000001" right="0.12000000000000001" top="0.2" bottom="0.16" header="0.51" footer="0.51"/>
  <pageSetup horizontalDpi="300" verticalDpi="3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Eugene Safian</cp:lastModifiedBy>
  <cp:lastPrinted>2014-03-03T11:54:42Z</cp:lastPrinted>
  <dcterms:created xsi:type="dcterms:W3CDTF">2011-11-17T13:49:49Z</dcterms:created>
  <dcterms:modified xsi:type="dcterms:W3CDTF">2015-11-16T13:56:38Z</dcterms:modified>
  <cp:category/>
  <cp:version/>
  <cp:contentType/>
  <cp:contentStatus/>
</cp:coreProperties>
</file>